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worksheets/sheet1.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5.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41738069\Desktop\2019\PLAN DE ACCION 2019\SEG II TRIM 2019\"/>
    </mc:Choice>
  </mc:AlternateContent>
  <bookViews>
    <workbookView xWindow="-120" yWindow="-120" windowWidth="29040" windowHeight="15840" tabRatio="791" firstSheet="3" activeTab="3"/>
  </bookViews>
  <sheets>
    <sheet name="RESUMEN" sheetId="14" state="hidden" r:id="rId1"/>
    <sheet name="PA 2019- UAEAC" sheetId="1" state="hidden" r:id="rId2"/>
    <sheet name="PA 2019 - AJUST" sheetId="18" state="hidden" r:id="rId3"/>
    <sheet name="ACTIVIDADES" sheetId="15" r:id="rId4"/>
    <sheet name="COMPROMISOS" sheetId="16" state="hidden" r:id="rId5"/>
    <sheet name="ACTIVIDADES (2)" sheetId="17" state="hidden" r:id="rId6"/>
  </sheets>
  <externalReferences>
    <externalReference r:id="rId7"/>
    <externalReference r:id="rId8"/>
    <externalReference r:id="rId9"/>
    <externalReference r:id="rId10"/>
  </externalReferences>
  <definedNames>
    <definedName name="_xlnm._FilterDatabase" localSheetId="3" hidden="1">ACTIVIDADES!$A$3:$AE$809</definedName>
    <definedName name="_xlnm._FilterDatabase" localSheetId="5" hidden="1">'ACTIVIDADES (2)'!$A$3:$AC$809</definedName>
    <definedName name="_xlnm._FilterDatabase" localSheetId="4" hidden="1">COMPROMISOS!$A$3:$AA$237</definedName>
    <definedName name="_xlnm._FilterDatabase" localSheetId="2" hidden="1">'PA 2019 - AJUST'!$A$4:$H$110</definedName>
    <definedName name="_xlnm._FilterDatabase" localSheetId="1" hidden="1">'PA 2019- UAEAC'!$A$4:$J$113</definedName>
    <definedName name="AñoDeInicioDelAñoFiscal">'[1]METAS C-O'!$AC$2</definedName>
    <definedName name="_xlnm.Print_Area" localSheetId="3">ACTIVIDADES!$A$1:$AD$812</definedName>
    <definedName name="_xlnm.Print_Area" localSheetId="5">'ACTIVIDADES (2)'!$A$1:$AC$805</definedName>
    <definedName name="_xlnm.Print_Area" localSheetId="4">COMPROMISOS!$A$1:$AA$233</definedName>
    <definedName name="_xlnm.Print_Area" localSheetId="1">'PA 2019- UAEAC'!$A$1:$J$113</definedName>
    <definedName name="ColumnaDePeríodoSeleccionado">MATCH(PeríodoSeleccionado,Períodos,0)</definedName>
    <definedName name="Detail_I">'[2]Base detallada'!$H$3:$AK$100</definedName>
    <definedName name="detail16">'[3]Detalle Indicadores 2016'!$A$3:$AL$1025</definedName>
    <definedName name="FechaDeInicio">DATEVALUE(" 1 " &amp; MesDeInicioSeleccionado &amp;  " " &amp; YEAR(TODAY()))</definedName>
    <definedName name="HojaProg" localSheetId="5">#REF!</definedName>
    <definedName name="HojaProg" localSheetId="4">#REF!</definedName>
    <definedName name="HojaProg">#REF!</definedName>
    <definedName name="id_nom">[2]Guía!$H$7:$I$57</definedName>
    <definedName name="indicadores">'[2]Base detallada'!$H$4:$H$64</definedName>
    <definedName name="lin_num">[3]Guía!$C$4:$D$41</definedName>
    <definedName name="MesDeInicioDelAñoFiscal">'[1]METAS C-O'!$AB$2</definedName>
    <definedName name="MesDeInicioSeleccionado">'[1]METAS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[2]Guía!$B$7:$C$36</definedName>
    <definedName name="num_sum">[2]Guía!$E$7:$F$17</definedName>
    <definedName name="Períodos">'[1]METAS C-O'!$D$43:$P$43</definedName>
    <definedName name="PeríodoSeleccionado">INDEX(Períodos,,ValorBarraDesplazamiento)</definedName>
    <definedName name="PrimerMes">UPPER(TEXT(FechaDeInicio,"mmm "))</definedName>
    <definedName name="PróximoMes">UPPER(TEXT(EOMONTH(VALUE('[1]METAS C-O'!XFD1 &amp; "1"),0)+1,"mmm "))</definedName>
    <definedName name="SI" localSheetId="5">#REF!</definedName>
    <definedName name="SI" localSheetId="4">#REF!</definedName>
    <definedName name="SI" localSheetId="1">#REF!</definedName>
    <definedName name="SI">#REF!</definedName>
    <definedName name="SINO" localSheetId="5">#REF!</definedName>
    <definedName name="SINO" localSheetId="4">#REF!</definedName>
    <definedName name="SINO" localSheetId="1">#REF!</definedName>
    <definedName name="SINO">#REF!</definedName>
    <definedName name="Sum_I">'[2]Base Reporte'!$D$1:$N$98</definedName>
    <definedName name="tiempo">[2]Guía!$L$8:$M$12</definedName>
    <definedName name="_xlnm.Print_Titles" localSheetId="3">ACTIVIDADES!$1:$3</definedName>
    <definedName name="_xlnm.Print_Titles" localSheetId="5">'ACTIVIDADES (2)'!$1:$3</definedName>
    <definedName name="_xlnm.Print_Titles" localSheetId="4">COMPROMISOS!$1:$3</definedName>
    <definedName name="_xlnm.Print_Titles" localSheetId="1">'PA 2019- UAEAC'!$2:$4</definedName>
    <definedName name="valor">[1]PAA2018!$G$18:$G$80</definedName>
    <definedName name="ValorBarraDesplazamiento">[4]gráfico_cálc!$D$13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17" i="15" l="1"/>
  <c r="Y811" i="15" l="1"/>
  <c r="Z805" i="15" l="1"/>
  <c r="Z807" i="15"/>
  <c r="AD800" i="15"/>
  <c r="AD798" i="15"/>
  <c r="AD796" i="15"/>
  <c r="AD794" i="15"/>
  <c r="AD792" i="15"/>
  <c r="AD790" i="15"/>
  <c r="AD788" i="15"/>
  <c r="AD786" i="15"/>
  <c r="AD784" i="15"/>
  <c r="AD782" i="15"/>
  <c r="AD780" i="15"/>
  <c r="AD778" i="15"/>
  <c r="AD776" i="15"/>
  <c r="AD774" i="15"/>
  <c r="AD772" i="15"/>
  <c r="AD770" i="15"/>
  <c r="AD768" i="15"/>
  <c r="AD766" i="15"/>
  <c r="AD764" i="15"/>
  <c r="AD762" i="15"/>
  <c r="AD756" i="15"/>
  <c r="AD750" i="15"/>
  <c r="AD748" i="15"/>
  <c r="AD746" i="15"/>
  <c r="AD744" i="15"/>
  <c r="AD742" i="15"/>
  <c r="AD730" i="15"/>
  <c r="AD720" i="15"/>
  <c r="AD718" i="15"/>
  <c r="AD712" i="15"/>
  <c r="AD710" i="15"/>
  <c r="AD700" i="15"/>
  <c r="AD698" i="15"/>
  <c r="AD688" i="15"/>
  <c r="AD686" i="15"/>
  <c r="AD684" i="15"/>
  <c r="AD682" i="15"/>
  <c r="AD680" i="15"/>
  <c r="AD678" i="15"/>
  <c r="AD676" i="15"/>
  <c r="AD674" i="15"/>
  <c r="AD672" i="15"/>
  <c r="AD670" i="15"/>
  <c r="AD668" i="15"/>
  <c r="AD666" i="15"/>
  <c r="AD664" i="15"/>
  <c r="AD662" i="15"/>
  <c r="AD660" i="15"/>
  <c r="AD658" i="15"/>
  <c r="AD656" i="15"/>
  <c r="AD654" i="15"/>
  <c r="AD652" i="15"/>
  <c r="AD650" i="15"/>
  <c r="AD648" i="15"/>
  <c r="AD646" i="15"/>
  <c r="AD644" i="15"/>
  <c r="AD642" i="15"/>
  <c r="AD640" i="15"/>
  <c r="AD638" i="15"/>
  <c r="AD636" i="15"/>
  <c r="AD634" i="15"/>
  <c r="AD632" i="15"/>
  <c r="AD630" i="15"/>
  <c r="AD628" i="15"/>
  <c r="AD626" i="15"/>
  <c r="AD624" i="15"/>
  <c r="AD622" i="15"/>
  <c r="AD620" i="15"/>
  <c r="AD618" i="15"/>
  <c r="AD616" i="15"/>
  <c r="AD614" i="15"/>
  <c r="AD612" i="15"/>
  <c r="AD610" i="15"/>
  <c r="AD608" i="15"/>
  <c r="AD606" i="15"/>
  <c r="AD604" i="15"/>
  <c r="AD602" i="15"/>
  <c r="AD600" i="15"/>
  <c r="AD598" i="15"/>
  <c r="AD596" i="15"/>
  <c r="AD594" i="15"/>
  <c r="AD592" i="15"/>
  <c r="AD590" i="15"/>
  <c r="AD588" i="15"/>
  <c r="AD556" i="15"/>
  <c r="AD554" i="15"/>
  <c r="AD542" i="15"/>
  <c r="AD540" i="15"/>
  <c r="AD538" i="15"/>
  <c r="AD532" i="15"/>
  <c r="AD530" i="15"/>
  <c r="AD518" i="15"/>
  <c r="AD514" i="15"/>
  <c r="AD512" i="15"/>
  <c r="AD510" i="15"/>
  <c r="AD490" i="15"/>
  <c r="AD486" i="15"/>
  <c r="AD484" i="15"/>
  <c r="AD482" i="15"/>
  <c r="AD480" i="15"/>
  <c r="AD478" i="15"/>
  <c r="AD476" i="15"/>
  <c r="AD474" i="15"/>
  <c r="AD472" i="15"/>
  <c r="AD470" i="15"/>
  <c r="AD466" i="15"/>
  <c r="AD464" i="15"/>
  <c r="AD458" i="15"/>
  <c r="AD456" i="15"/>
  <c r="AD454" i="15"/>
  <c r="AD452" i="15"/>
  <c r="AD450" i="15"/>
  <c r="AD448" i="15"/>
  <c r="AD446" i="15"/>
  <c r="AD444" i="15"/>
  <c r="AD440" i="15"/>
  <c r="AD438" i="15"/>
  <c r="AD436" i="15"/>
  <c r="AD434" i="15"/>
  <c r="AD432" i="15"/>
  <c r="AD414" i="15"/>
  <c r="AD412" i="15"/>
  <c r="AD410" i="15"/>
  <c r="AD408" i="15"/>
  <c r="AD406" i="15"/>
  <c r="AD404" i="15"/>
  <c r="AD402" i="15"/>
  <c r="AD400" i="15"/>
  <c r="AD398" i="15"/>
  <c r="AD396" i="15"/>
  <c r="AD394" i="15"/>
  <c r="AD392" i="15"/>
  <c r="AD388" i="15"/>
  <c r="AD386" i="15"/>
  <c r="AD384" i="15"/>
  <c r="AD382" i="15"/>
  <c r="AD380" i="15"/>
  <c r="AD378" i="15"/>
  <c r="AD376" i="15"/>
  <c r="AD374" i="15"/>
  <c r="AD372" i="15"/>
  <c r="AD370" i="15"/>
  <c r="AD368" i="15"/>
  <c r="AD366" i="15"/>
  <c r="AD364" i="15"/>
  <c r="AD362" i="15"/>
  <c r="AD360" i="15"/>
  <c r="AD358" i="15"/>
  <c r="AD356" i="15"/>
  <c r="AD354" i="15"/>
  <c r="AD352" i="15"/>
  <c r="AD350" i="15"/>
  <c r="AD348" i="15"/>
  <c r="AD342" i="15"/>
  <c r="AD340" i="15"/>
  <c r="AD338" i="15"/>
  <c r="AD336" i="15"/>
  <c r="AD330" i="15"/>
  <c r="AD328" i="15"/>
  <c r="AD326" i="15"/>
  <c r="AD324" i="15"/>
  <c r="AD322" i="15"/>
  <c r="AD320" i="15"/>
  <c r="AD312" i="15"/>
  <c r="AD310" i="15"/>
  <c r="AD308" i="15"/>
  <c r="AD306" i="15"/>
  <c r="AD304" i="15"/>
  <c r="AD302" i="15"/>
  <c r="AD300" i="15"/>
  <c r="AD298" i="15"/>
  <c r="AD296" i="15"/>
  <c r="AD294" i="15"/>
  <c r="AD292" i="15"/>
  <c r="AD290" i="15"/>
  <c r="AD288" i="15"/>
  <c r="AD286" i="15"/>
  <c r="AD284" i="15"/>
  <c r="AD282" i="15"/>
  <c r="AD280" i="15"/>
  <c r="AD278" i="15"/>
  <c r="AD276" i="15"/>
  <c r="AD274" i="15"/>
  <c r="AD272" i="15"/>
  <c r="AD270" i="15"/>
  <c r="AD268" i="15"/>
  <c r="AD266" i="15"/>
  <c r="AD264" i="15"/>
  <c r="AD262" i="15"/>
  <c r="AD260" i="15"/>
  <c r="AD250" i="15"/>
  <c r="AD248" i="15"/>
  <c r="AD242" i="15"/>
  <c r="AD240" i="15"/>
  <c r="AD238" i="15"/>
  <c r="AD236" i="15"/>
  <c r="AD234" i="15"/>
  <c r="AD232" i="15"/>
  <c r="AD230" i="15"/>
  <c r="AD228" i="15"/>
  <c r="AD226" i="15"/>
  <c r="AD224" i="15"/>
  <c r="AD222" i="15"/>
  <c r="AD214" i="15"/>
  <c r="AD212" i="15"/>
  <c r="AD210" i="15"/>
  <c r="AD208" i="15"/>
  <c r="AD206" i="15"/>
  <c r="AD204" i="15"/>
  <c r="AD202" i="15"/>
  <c r="AD200" i="15"/>
  <c r="AD198" i="15"/>
  <c r="AD196" i="15"/>
  <c r="AD194" i="15"/>
  <c r="AD192" i="15"/>
  <c r="AD190" i="15"/>
  <c r="AD188" i="15"/>
  <c r="AD186" i="15"/>
  <c r="AD184" i="15"/>
  <c r="AD182" i="15"/>
  <c r="AD180" i="15"/>
  <c r="AD176" i="15"/>
  <c r="AD174" i="15"/>
  <c r="AD166" i="15"/>
  <c r="AD164" i="15"/>
  <c r="AD162" i="15"/>
  <c r="AD160" i="15"/>
  <c r="AD158" i="15"/>
  <c r="AD156" i="15"/>
  <c r="AD154" i="15"/>
  <c r="AD152" i="15"/>
  <c r="AD150" i="15"/>
  <c r="AD148" i="15"/>
  <c r="AD146" i="15"/>
  <c r="AD140" i="15"/>
  <c r="AD138" i="15"/>
  <c r="AD136" i="15"/>
  <c r="AD134" i="15"/>
  <c r="AD132" i="15"/>
  <c r="AD130" i="15"/>
  <c r="AD124" i="15"/>
  <c r="AD122" i="15"/>
  <c r="AD120" i="15"/>
  <c r="AD118" i="15"/>
  <c r="AD114" i="15"/>
  <c r="AD112" i="15"/>
  <c r="AD110" i="15"/>
  <c r="AD108" i="15"/>
  <c r="AD106" i="15"/>
  <c r="AD104" i="15"/>
  <c r="AD102" i="15"/>
  <c r="AD100" i="15"/>
  <c r="AD98" i="15"/>
  <c r="AD96" i="15"/>
  <c r="AD94" i="15"/>
  <c r="AD92" i="15"/>
  <c r="AD90" i="15"/>
  <c r="AD88" i="15"/>
  <c r="AD86" i="15"/>
  <c r="AD84" i="15"/>
  <c r="AD82" i="15"/>
  <c r="AD80" i="15"/>
  <c r="AD78" i="15"/>
  <c r="AD76" i="15"/>
  <c r="AD72" i="15"/>
  <c r="AD70" i="15"/>
  <c r="AD68" i="15"/>
  <c r="AD66" i="15"/>
  <c r="AD64" i="15"/>
  <c r="AD62" i="15"/>
  <c r="AD60" i="15"/>
  <c r="AD58" i="15"/>
  <c r="AD54" i="15"/>
  <c r="AD52" i="15"/>
  <c r="AD50" i="15"/>
  <c r="AD48" i="15"/>
  <c r="AD46" i="15"/>
  <c r="AD44" i="15"/>
  <c r="AD42" i="15"/>
  <c r="AD40" i="15"/>
  <c r="AD38" i="15"/>
  <c r="AD36" i="15"/>
  <c r="AD34" i="15"/>
  <c r="AD32" i="15"/>
  <c r="AD28" i="15"/>
  <c r="AD26" i="15"/>
  <c r="AD24" i="15"/>
  <c r="AD20" i="15"/>
  <c r="AD18" i="15"/>
  <c r="AD16" i="15"/>
  <c r="AD14" i="15"/>
  <c r="AD12" i="15"/>
  <c r="AD10" i="15"/>
  <c r="H807" i="15" l="1"/>
  <c r="L804" i="15"/>
  <c r="Y803" i="15"/>
  <c r="X803" i="15"/>
  <c r="W803" i="15"/>
  <c r="V803" i="15"/>
  <c r="Y802" i="15"/>
  <c r="X802" i="15"/>
  <c r="W802" i="15"/>
  <c r="V802" i="15"/>
  <c r="Y801" i="15"/>
  <c r="X801" i="15"/>
  <c r="W801" i="15"/>
  <c r="V801" i="15"/>
  <c r="Y800" i="15"/>
  <c r="X800" i="15"/>
  <c r="W800" i="15"/>
  <c r="V800" i="15"/>
  <c r="Y799" i="15"/>
  <c r="X799" i="15"/>
  <c r="W799" i="15"/>
  <c r="V799" i="15"/>
  <c r="Y798" i="15"/>
  <c r="X798" i="15"/>
  <c r="W798" i="15"/>
  <c r="V798" i="15"/>
  <c r="Y797" i="15"/>
  <c r="X797" i="15"/>
  <c r="W797" i="15"/>
  <c r="V797" i="15"/>
  <c r="Y796" i="15"/>
  <c r="X796" i="15"/>
  <c r="W796" i="15"/>
  <c r="V796" i="15"/>
  <c r="Y795" i="15"/>
  <c r="X795" i="15"/>
  <c r="W795" i="15"/>
  <c r="Y794" i="15"/>
  <c r="X794" i="15"/>
  <c r="W794" i="15"/>
  <c r="V794" i="15"/>
  <c r="Y793" i="15"/>
  <c r="X793" i="15"/>
  <c r="W793" i="15"/>
  <c r="V793" i="15"/>
  <c r="Y792" i="15"/>
  <c r="X792" i="15"/>
  <c r="W792" i="15"/>
  <c r="V792" i="15"/>
  <c r="Y791" i="15"/>
  <c r="X791" i="15"/>
  <c r="W791" i="15"/>
  <c r="V791" i="15"/>
  <c r="Y790" i="15"/>
  <c r="X790" i="15"/>
  <c r="W790" i="15"/>
  <c r="V790" i="15"/>
  <c r="Y789" i="15"/>
  <c r="X789" i="15"/>
  <c r="W789" i="15"/>
  <c r="V789" i="15"/>
  <c r="Y788" i="15"/>
  <c r="X788" i="15"/>
  <c r="W788" i="15"/>
  <c r="V788" i="15"/>
  <c r="Y787" i="15"/>
  <c r="X787" i="15"/>
  <c r="W787" i="15"/>
  <c r="V787" i="15"/>
  <c r="Y786" i="15"/>
  <c r="X786" i="15"/>
  <c r="W786" i="15"/>
  <c r="V786" i="15"/>
  <c r="Y785" i="15"/>
  <c r="X785" i="15"/>
  <c r="W785" i="15"/>
  <c r="V785" i="15"/>
  <c r="Y784" i="15"/>
  <c r="X784" i="15"/>
  <c r="W784" i="15"/>
  <c r="V784" i="15"/>
  <c r="Y783" i="15"/>
  <c r="X783" i="15"/>
  <c r="W783" i="15"/>
  <c r="V783" i="15"/>
  <c r="Y782" i="15"/>
  <c r="X782" i="15"/>
  <c r="W782" i="15"/>
  <c r="V782" i="15"/>
  <c r="Y781" i="15"/>
  <c r="X781" i="15"/>
  <c r="W781" i="15"/>
  <c r="V781" i="15"/>
  <c r="Y780" i="15"/>
  <c r="X780" i="15"/>
  <c r="W780" i="15"/>
  <c r="V780" i="15"/>
  <c r="Y779" i="15"/>
  <c r="X779" i="15"/>
  <c r="W779" i="15"/>
  <c r="V779" i="15"/>
  <c r="Y778" i="15"/>
  <c r="X778" i="15"/>
  <c r="W778" i="15"/>
  <c r="V778" i="15"/>
  <c r="Y777" i="15"/>
  <c r="X777" i="15"/>
  <c r="W777" i="15"/>
  <c r="V777" i="15"/>
  <c r="Y776" i="15"/>
  <c r="X776" i="15"/>
  <c r="W776" i="15"/>
  <c r="V776" i="15"/>
  <c r="Y775" i="15"/>
  <c r="X775" i="15"/>
  <c r="W775" i="15"/>
  <c r="V775" i="15"/>
  <c r="Y774" i="15"/>
  <c r="X774" i="15"/>
  <c r="W774" i="15"/>
  <c r="V774" i="15"/>
  <c r="Y773" i="15"/>
  <c r="X773" i="15"/>
  <c r="W773" i="15"/>
  <c r="V773" i="15"/>
  <c r="Y772" i="15"/>
  <c r="X772" i="15"/>
  <c r="W772" i="15"/>
  <c r="V772" i="15"/>
  <c r="Y771" i="15"/>
  <c r="X771" i="15"/>
  <c r="W771" i="15"/>
  <c r="V771" i="15"/>
  <c r="Y770" i="15"/>
  <c r="X770" i="15"/>
  <c r="W770" i="15"/>
  <c r="V770" i="15"/>
  <c r="Y769" i="15"/>
  <c r="X769" i="15"/>
  <c r="W769" i="15"/>
  <c r="V769" i="15"/>
  <c r="Y768" i="15"/>
  <c r="X768" i="15"/>
  <c r="W768" i="15"/>
  <c r="V768" i="15"/>
  <c r="Y767" i="15"/>
  <c r="X767" i="15"/>
  <c r="W767" i="15"/>
  <c r="V767" i="15"/>
  <c r="Y766" i="15"/>
  <c r="X766" i="15"/>
  <c r="W766" i="15"/>
  <c r="V766" i="15"/>
  <c r="Y765" i="15"/>
  <c r="X765" i="15"/>
  <c r="W765" i="15"/>
  <c r="V765" i="15"/>
  <c r="Y764" i="15"/>
  <c r="X764" i="15"/>
  <c r="W764" i="15"/>
  <c r="V764" i="15"/>
  <c r="Y763" i="15"/>
  <c r="X763" i="15"/>
  <c r="W763" i="15"/>
  <c r="V763" i="15"/>
  <c r="Y762" i="15"/>
  <c r="X762" i="15"/>
  <c r="W762" i="15"/>
  <c r="V762" i="15"/>
  <c r="Y761" i="15"/>
  <c r="X761" i="15"/>
  <c r="W761" i="15"/>
  <c r="V761" i="15"/>
  <c r="Y760" i="15"/>
  <c r="X760" i="15"/>
  <c r="W760" i="15"/>
  <c r="V760" i="15"/>
  <c r="Y759" i="15"/>
  <c r="X759" i="15"/>
  <c r="W759" i="15"/>
  <c r="V759" i="15"/>
  <c r="Y758" i="15"/>
  <c r="X758" i="15"/>
  <c r="W758" i="15"/>
  <c r="V758" i="15"/>
  <c r="Y757" i="15"/>
  <c r="X757" i="15"/>
  <c r="W757" i="15"/>
  <c r="V757" i="15"/>
  <c r="Y756" i="15"/>
  <c r="X756" i="15"/>
  <c r="W756" i="15"/>
  <c r="V756" i="15"/>
  <c r="Y755" i="15"/>
  <c r="X755" i="15"/>
  <c r="W755" i="15"/>
  <c r="V755" i="15"/>
  <c r="Y754" i="15"/>
  <c r="X754" i="15"/>
  <c r="W754" i="15"/>
  <c r="V754" i="15"/>
  <c r="Y753" i="15"/>
  <c r="X753" i="15"/>
  <c r="W753" i="15"/>
  <c r="V753" i="15"/>
  <c r="Y752" i="15"/>
  <c r="X752" i="15"/>
  <c r="W752" i="15"/>
  <c r="V752" i="15"/>
  <c r="Y751" i="15"/>
  <c r="X751" i="15"/>
  <c r="W751" i="15"/>
  <c r="V751" i="15"/>
  <c r="Y750" i="15"/>
  <c r="X750" i="15"/>
  <c r="W750" i="15"/>
  <c r="V750" i="15"/>
  <c r="Y749" i="15"/>
  <c r="X749" i="15"/>
  <c r="W749" i="15"/>
  <c r="V749" i="15"/>
  <c r="Y748" i="15"/>
  <c r="X748" i="15"/>
  <c r="W748" i="15"/>
  <c r="V748" i="15"/>
  <c r="Y747" i="15"/>
  <c r="X747" i="15"/>
  <c r="W747" i="15"/>
  <c r="V747" i="15"/>
  <c r="Y746" i="15"/>
  <c r="X746" i="15"/>
  <c r="W746" i="15"/>
  <c r="V746" i="15"/>
  <c r="Y745" i="15"/>
  <c r="X745" i="15"/>
  <c r="W745" i="15"/>
  <c r="V745" i="15"/>
  <c r="Y744" i="15"/>
  <c r="X744" i="15"/>
  <c r="W744" i="15"/>
  <c r="V744" i="15"/>
  <c r="Y743" i="15"/>
  <c r="X743" i="15"/>
  <c r="W743" i="15"/>
  <c r="V743" i="15"/>
  <c r="Y742" i="15"/>
  <c r="X742" i="15"/>
  <c r="W742" i="15"/>
  <c r="V742" i="15"/>
  <c r="Y741" i="15"/>
  <c r="X741" i="15"/>
  <c r="W741" i="15"/>
  <c r="V741" i="15"/>
  <c r="Y740" i="15"/>
  <c r="X740" i="15"/>
  <c r="W740" i="15"/>
  <c r="V740" i="15"/>
  <c r="Y739" i="15"/>
  <c r="X739" i="15"/>
  <c r="W739" i="15"/>
  <c r="V739" i="15"/>
  <c r="Y738" i="15"/>
  <c r="X738" i="15"/>
  <c r="W738" i="15"/>
  <c r="V738" i="15"/>
  <c r="Y737" i="15"/>
  <c r="X737" i="15"/>
  <c r="W737" i="15"/>
  <c r="V737" i="15"/>
  <c r="Y736" i="15"/>
  <c r="X736" i="15"/>
  <c r="W736" i="15"/>
  <c r="V736" i="15"/>
  <c r="Y735" i="15"/>
  <c r="X735" i="15"/>
  <c r="W735" i="15"/>
  <c r="V735" i="15"/>
  <c r="Y734" i="15"/>
  <c r="X734" i="15"/>
  <c r="W734" i="15"/>
  <c r="V734" i="15"/>
  <c r="Y733" i="15"/>
  <c r="X733" i="15"/>
  <c r="W733" i="15"/>
  <c r="V733" i="15"/>
  <c r="Y732" i="15"/>
  <c r="X732" i="15"/>
  <c r="W732" i="15"/>
  <c r="V732" i="15"/>
  <c r="Y731" i="15"/>
  <c r="X731" i="15"/>
  <c r="W731" i="15"/>
  <c r="V731" i="15"/>
  <c r="Y730" i="15"/>
  <c r="X730" i="15"/>
  <c r="W730" i="15"/>
  <c r="V730" i="15"/>
  <c r="Y729" i="15"/>
  <c r="X729" i="15"/>
  <c r="W729" i="15"/>
  <c r="V729" i="15"/>
  <c r="Y728" i="15"/>
  <c r="X728" i="15"/>
  <c r="W728" i="15"/>
  <c r="V728" i="15"/>
  <c r="Y727" i="15"/>
  <c r="X727" i="15"/>
  <c r="W727" i="15"/>
  <c r="V727" i="15"/>
  <c r="Y726" i="15"/>
  <c r="X726" i="15"/>
  <c r="W726" i="15"/>
  <c r="V726" i="15"/>
  <c r="Y725" i="15"/>
  <c r="X725" i="15"/>
  <c r="W725" i="15"/>
  <c r="V725" i="15"/>
  <c r="Y724" i="15"/>
  <c r="X724" i="15"/>
  <c r="W724" i="15"/>
  <c r="V724" i="15"/>
  <c r="Y723" i="15"/>
  <c r="X723" i="15"/>
  <c r="W723" i="15"/>
  <c r="V723" i="15"/>
  <c r="Y722" i="15"/>
  <c r="X722" i="15"/>
  <c r="W722" i="15"/>
  <c r="V722" i="15"/>
  <c r="Y721" i="15"/>
  <c r="X721" i="15"/>
  <c r="W721" i="15"/>
  <c r="V721" i="15"/>
  <c r="Y720" i="15"/>
  <c r="X720" i="15"/>
  <c r="W720" i="15"/>
  <c r="V720" i="15"/>
  <c r="Y719" i="15"/>
  <c r="X719" i="15"/>
  <c r="W719" i="15"/>
  <c r="V719" i="15"/>
  <c r="Y718" i="15"/>
  <c r="X718" i="15"/>
  <c r="W718" i="15"/>
  <c r="V718" i="15"/>
  <c r="Y717" i="15"/>
  <c r="X717" i="15"/>
  <c r="W717" i="15"/>
  <c r="V717" i="15"/>
  <c r="Y716" i="15"/>
  <c r="X716" i="15"/>
  <c r="W716" i="15"/>
  <c r="V716" i="15"/>
  <c r="Y715" i="15"/>
  <c r="X715" i="15"/>
  <c r="W715" i="15"/>
  <c r="V715" i="15"/>
  <c r="Y714" i="15"/>
  <c r="X714" i="15"/>
  <c r="W714" i="15"/>
  <c r="V714" i="15"/>
  <c r="Y713" i="15"/>
  <c r="X713" i="15"/>
  <c r="W713" i="15"/>
  <c r="V713" i="15"/>
  <c r="Y712" i="15"/>
  <c r="X712" i="15"/>
  <c r="W712" i="15"/>
  <c r="V712" i="15"/>
  <c r="Y711" i="15"/>
  <c r="X711" i="15"/>
  <c r="W711" i="15"/>
  <c r="V711" i="15"/>
  <c r="Y710" i="15"/>
  <c r="X710" i="15"/>
  <c r="W710" i="15"/>
  <c r="V710" i="15"/>
  <c r="Y709" i="15"/>
  <c r="X709" i="15"/>
  <c r="W709" i="15"/>
  <c r="V709" i="15"/>
  <c r="Y708" i="15"/>
  <c r="X708" i="15"/>
  <c r="W708" i="15"/>
  <c r="V708" i="15"/>
  <c r="Y707" i="15"/>
  <c r="X707" i="15"/>
  <c r="W707" i="15"/>
  <c r="V707" i="15"/>
  <c r="Y706" i="15"/>
  <c r="X706" i="15"/>
  <c r="W706" i="15"/>
  <c r="V706" i="15"/>
  <c r="Y705" i="15"/>
  <c r="X705" i="15"/>
  <c r="W705" i="15"/>
  <c r="V705" i="15"/>
  <c r="Y704" i="15"/>
  <c r="X704" i="15"/>
  <c r="W704" i="15"/>
  <c r="V704" i="15"/>
  <c r="Y703" i="15"/>
  <c r="X703" i="15"/>
  <c r="W703" i="15"/>
  <c r="V703" i="15"/>
  <c r="Y702" i="15"/>
  <c r="X702" i="15"/>
  <c r="W702" i="15"/>
  <c r="V702" i="15"/>
  <c r="Y701" i="15"/>
  <c r="X701" i="15"/>
  <c r="W701" i="15"/>
  <c r="V701" i="15"/>
  <c r="Y700" i="15"/>
  <c r="X700" i="15"/>
  <c r="W700" i="15"/>
  <c r="V700" i="15"/>
  <c r="Y699" i="15"/>
  <c r="X699" i="15"/>
  <c r="W699" i="15"/>
  <c r="V699" i="15"/>
  <c r="Y698" i="15"/>
  <c r="X698" i="15"/>
  <c r="W698" i="15"/>
  <c r="V698" i="15"/>
  <c r="Y697" i="15"/>
  <c r="X697" i="15"/>
  <c r="W697" i="15"/>
  <c r="V697" i="15"/>
  <c r="Y696" i="15"/>
  <c r="X696" i="15"/>
  <c r="W696" i="15"/>
  <c r="V696" i="15"/>
  <c r="Y695" i="15"/>
  <c r="X695" i="15"/>
  <c r="W695" i="15"/>
  <c r="V695" i="15"/>
  <c r="Y694" i="15"/>
  <c r="X694" i="15"/>
  <c r="W694" i="15"/>
  <c r="V694" i="15"/>
  <c r="Y693" i="15"/>
  <c r="X693" i="15"/>
  <c r="W693" i="15"/>
  <c r="V693" i="15"/>
  <c r="Y692" i="15"/>
  <c r="X692" i="15"/>
  <c r="W692" i="15"/>
  <c r="V692" i="15"/>
  <c r="Y691" i="15"/>
  <c r="X691" i="15"/>
  <c r="W691" i="15"/>
  <c r="V691" i="15"/>
  <c r="Y690" i="15"/>
  <c r="X690" i="15"/>
  <c r="W690" i="15"/>
  <c r="V690" i="15"/>
  <c r="Y689" i="15"/>
  <c r="X689" i="15"/>
  <c r="W689" i="15"/>
  <c r="V689" i="15"/>
  <c r="Y688" i="15"/>
  <c r="X688" i="15"/>
  <c r="W688" i="15"/>
  <c r="V688" i="15"/>
  <c r="Y687" i="15"/>
  <c r="X687" i="15"/>
  <c r="W687" i="15"/>
  <c r="V687" i="15"/>
  <c r="Y686" i="15"/>
  <c r="X686" i="15"/>
  <c r="W686" i="15"/>
  <c r="V686" i="15"/>
  <c r="Y685" i="15"/>
  <c r="X685" i="15"/>
  <c r="W685" i="15"/>
  <c r="V685" i="15"/>
  <c r="Y684" i="15"/>
  <c r="X684" i="15"/>
  <c r="W684" i="15"/>
  <c r="V684" i="15"/>
  <c r="Y683" i="15"/>
  <c r="X683" i="15"/>
  <c r="W683" i="15"/>
  <c r="V683" i="15"/>
  <c r="Y682" i="15"/>
  <c r="X682" i="15"/>
  <c r="W682" i="15"/>
  <c r="V682" i="15"/>
  <c r="Y681" i="15"/>
  <c r="X681" i="15"/>
  <c r="W681" i="15"/>
  <c r="V681" i="15"/>
  <c r="Y680" i="15"/>
  <c r="X680" i="15"/>
  <c r="W680" i="15"/>
  <c r="V680" i="15"/>
  <c r="Y679" i="15"/>
  <c r="X679" i="15"/>
  <c r="W679" i="15"/>
  <c r="V679" i="15"/>
  <c r="Y678" i="15"/>
  <c r="X678" i="15"/>
  <c r="W678" i="15"/>
  <c r="V678" i="15"/>
  <c r="Y677" i="15"/>
  <c r="X677" i="15"/>
  <c r="W677" i="15"/>
  <c r="V677" i="15"/>
  <c r="Y676" i="15"/>
  <c r="X676" i="15"/>
  <c r="W676" i="15"/>
  <c r="V676" i="15"/>
  <c r="Y675" i="15"/>
  <c r="X675" i="15"/>
  <c r="W675" i="15"/>
  <c r="V675" i="15"/>
  <c r="Y674" i="15"/>
  <c r="X674" i="15"/>
  <c r="W674" i="15"/>
  <c r="V674" i="15"/>
  <c r="Y673" i="15"/>
  <c r="X673" i="15"/>
  <c r="W673" i="15"/>
  <c r="V673" i="15"/>
  <c r="Y672" i="15"/>
  <c r="X672" i="15"/>
  <c r="W672" i="15"/>
  <c r="V672" i="15"/>
  <c r="Y671" i="15"/>
  <c r="X671" i="15"/>
  <c r="W671" i="15"/>
  <c r="V671" i="15"/>
  <c r="Y670" i="15"/>
  <c r="X670" i="15"/>
  <c r="W670" i="15"/>
  <c r="V670" i="15"/>
  <c r="Y669" i="15"/>
  <c r="X669" i="15"/>
  <c r="W669" i="15"/>
  <c r="V669" i="15"/>
  <c r="Y668" i="15"/>
  <c r="X668" i="15"/>
  <c r="W668" i="15"/>
  <c r="V668" i="15"/>
  <c r="Y667" i="15"/>
  <c r="X667" i="15"/>
  <c r="W667" i="15"/>
  <c r="V667" i="15"/>
  <c r="Y666" i="15"/>
  <c r="X666" i="15"/>
  <c r="W666" i="15"/>
  <c r="V666" i="15"/>
  <c r="Y665" i="15"/>
  <c r="X665" i="15"/>
  <c r="W665" i="15"/>
  <c r="V665" i="15"/>
  <c r="Y664" i="15"/>
  <c r="X664" i="15"/>
  <c r="W664" i="15"/>
  <c r="V664" i="15"/>
  <c r="Y663" i="15"/>
  <c r="X663" i="15"/>
  <c r="W663" i="15"/>
  <c r="V663" i="15"/>
  <c r="Y662" i="15"/>
  <c r="X662" i="15"/>
  <c r="W662" i="15"/>
  <c r="V662" i="15"/>
  <c r="Y661" i="15"/>
  <c r="X661" i="15"/>
  <c r="W661" i="15"/>
  <c r="V661" i="15"/>
  <c r="Y660" i="15"/>
  <c r="X660" i="15"/>
  <c r="W660" i="15"/>
  <c r="V660" i="15"/>
  <c r="Y659" i="15"/>
  <c r="X659" i="15"/>
  <c r="W659" i="15"/>
  <c r="V659" i="15"/>
  <c r="Y658" i="15"/>
  <c r="X658" i="15"/>
  <c r="W658" i="15"/>
  <c r="V658" i="15"/>
  <c r="Y657" i="15"/>
  <c r="X657" i="15"/>
  <c r="W657" i="15"/>
  <c r="V657" i="15"/>
  <c r="Y656" i="15"/>
  <c r="X656" i="15"/>
  <c r="W656" i="15"/>
  <c r="V656" i="15"/>
  <c r="Y655" i="15"/>
  <c r="X655" i="15"/>
  <c r="W655" i="15"/>
  <c r="V655" i="15"/>
  <c r="Y654" i="15"/>
  <c r="X654" i="15"/>
  <c r="W654" i="15"/>
  <c r="V654" i="15"/>
  <c r="Y653" i="15"/>
  <c r="X653" i="15"/>
  <c r="W653" i="15"/>
  <c r="V653" i="15"/>
  <c r="Y652" i="15"/>
  <c r="X652" i="15"/>
  <c r="W652" i="15"/>
  <c r="V652" i="15"/>
  <c r="Y651" i="15"/>
  <c r="X651" i="15"/>
  <c r="W651" i="15"/>
  <c r="V651" i="15"/>
  <c r="Y650" i="15"/>
  <c r="X650" i="15"/>
  <c r="W650" i="15"/>
  <c r="V650" i="15"/>
  <c r="Y649" i="15"/>
  <c r="X649" i="15"/>
  <c r="W649" i="15"/>
  <c r="V649" i="15"/>
  <c r="Y648" i="15"/>
  <c r="X648" i="15"/>
  <c r="W648" i="15"/>
  <c r="V648" i="15"/>
  <c r="Y647" i="15"/>
  <c r="X647" i="15"/>
  <c r="W647" i="15"/>
  <c r="V647" i="15"/>
  <c r="Y646" i="15"/>
  <c r="X646" i="15"/>
  <c r="W646" i="15"/>
  <c r="V646" i="15"/>
  <c r="Y645" i="15"/>
  <c r="X645" i="15"/>
  <c r="W645" i="15"/>
  <c r="V645" i="15"/>
  <c r="Y644" i="15"/>
  <c r="X644" i="15"/>
  <c r="W644" i="15"/>
  <c r="V644" i="15"/>
  <c r="Y643" i="15"/>
  <c r="X643" i="15"/>
  <c r="W643" i="15"/>
  <c r="V643" i="15"/>
  <c r="Y642" i="15"/>
  <c r="X642" i="15"/>
  <c r="W642" i="15"/>
  <c r="V642" i="15"/>
  <c r="Y641" i="15"/>
  <c r="X641" i="15"/>
  <c r="W641" i="15"/>
  <c r="V641" i="15"/>
  <c r="Y640" i="15"/>
  <c r="X640" i="15"/>
  <c r="W640" i="15"/>
  <c r="V640" i="15"/>
  <c r="Y639" i="15"/>
  <c r="X639" i="15"/>
  <c r="W639" i="15"/>
  <c r="V639" i="15"/>
  <c r="Y638" i="15"/>
  <c r="X638" i="15"/>
  <c r="W638" i="15"/>
  <c r="V638" i="15"/>
  <c r="Y637" i="15"/>
  <c r="X637" i="15"/>
  <c r="W637" i="15"/>
  <c r="V637" i="15"/>
  <c r="Y636" i="15"/>
  <c r="X636" i="15"/>
  <c r="W636" i="15"/>
  <c r="V636" i="15"/>
  <c r="Y635" i="15"/>
  <c r="X635" i="15"/>
  <c r="W635" i="15"/>
  <c r="V635" i="15"/>
  <c r="Y634" i="15"/>
  <c r="X634" i="15"/>
  <c r="W634" i="15"/>
  <c r="V634" i="15"/>
  <c r="Y633" i="15"/>
  <c r="X633" i="15"/>
  <c r="W633" i="15"/>
  <c r="V633" i="15"/>
  <c r="Y632" i="15"/>
  <c r="X632" i="15"/>
  <c r="W632" i="15"/>
  <c r="V632" i="15"/>
  <c r="Y631" i="15"/>
  <c r="X631" i="15"/>
  <c r="W631" i="15"/>
  <c r="V631" i="15"/>
  <c r="Y630" i="15"/>
  <c r="X630" i="15"/>
  <c r="W630" i="15"/>
  <c r="V630" i="15"/>
  <c r="Y629" i="15"/>
  <c r="X629" i="15"/>
  <c r="W629" i="15"/>
  <c r="V629" i="15"/>
  <c r="Y628" i="15"/>
  <c r="X628" i="15"/>
  <c r="W628" i="15"/>
  <c r="V628" i="15"/>
  <c r="Y627" i="15"/>
  <c r="X627" i="15"/>
  <c r="W627" i="15"/>
  <c r="V627" i="15"/>
  <c r="Y626" i="15"/>
  <c r="X626" i="15"/>
  <c r="W626" i="15"/>
  <c r="V626" i="15"/>
  <c r="Y625" i="15"/>
  <c r="X625" i="15"/>
  <c r="W625" i="15"/>
  <c r="V625" i="15"/>
  <c r="Y624" i="15"/>
  <c r="X624" i="15"/>
  <c r="W624" i="15"/>
  <c r="V624" i="15"/>
  <c r="Y623" i="15"/>
  <c r="X623" i="15"/>
  <c r="W623" i="15"/>
  <c r="V623" i="15"/>
  <c r="Y622" i="15"/>
  <c r="X622" i="15"/>
  <c r="W622" i="15"/>
  <c r="V622" i="15"/>
  <c r="Y621" i="15"/>
  <c r="X621" i="15"/>
  <c r="W621" i="15"/>
  <c r="V621" i="15"/>
  <c r="Y620" i="15"/>
  <c r="X620" i="15"/>
  <c r="W620" i="15"/>
  <c r="V620" i="15"/>
  <c r="Y619" i="15"/>
  <c r="X619" i="15"/>
  <c r="W619" i="15"/>
  <c r="V619" i="15"/>
  <c r="Y618" i="15"/>
  <c r="X618" i="15"/>
  <c r="W618" i="15"/>
  <c r="V618" i="15"/>
  <c r="Y617" i="15"/>
  <c r="X617" i="15"/>
  <c r="W617" i="15"/>
  <c r="V617" i="15"/>
  <c r="Y616" i="15"/>
  <c r="X616" i="15"/>
  <c r="W616" i="15"/>
  <c r="V616" i="15"/>
  <c r="Y615" i="15"/>
  <c r="X615" i="15"/>
  <c r="W615" i="15"/>
  <c r="V615" i="15"/>
  <c r="Y614" i="15"/>
  <c r="X614" i="15"/>
  <c r="W614" i="15"/>
  <c r="V614" i="15"/>
  <c r="Y613" i="15"/>
  <c r="X613" i="15"/>
  <c r="W613" i="15"/>
  <c r="V613" i="15"/>
  <c r="Y612" i="15"/>
  <c r="X612" i="15"/>
  <c r="W612" i="15"/>
  <c r="V612" i="15"/>
  <c r="Y611" i="15"/>
  <c r="X611" i="15"/>
  <c r="W611" i="15"/>
  <c r="V611" i="15"/>
  <c r="Y610" i="15"/>
  <c r="X610" i="15"/>
  <c r="W610" i="15"/>
  <c r="V610" i="15"/>
  <c r="Y609" i="15"/>
  <c r="X609" i="15"/>
  <c r="W609" i="15"/>
  <c r="V609" i="15"/>
  <c r="Y608" i="15"/>
  <c r="X608" i="15"/>
  <c r="W608" i="15"/>
  <c r="V608" i="15"/>
  <c r="Y607" i="15"/>
  <c r="X607" i="15"/>
  <c r="W607" i="15"/>
  <c r="V607" i="15"/>
  <c r="Y606" i="15"/>
  <c r="X606" i="15"/>
  <c r="W606" i="15"/>
  <c r="V606" i="15"/>
  <c r="Y605" i="15"/>
  <c r="X605" i="15"/>
  <c r="W605" i="15"/>
  <c r="V605" i="15"/>
  <c r="Y604" i="15"/>
  <c r="X604" i="15"/>
  <c r="W604" i="15"/>
  <c r="V604" i="15"/>
  <c r="Y603" i="15"/>
  <c r="X603" i="15"/>
  <c r="W603" i="15"/>
  <c r="V603" i="15"/>
  <c r="Y602" i="15"/>
  <c r="X602" i="15"/>
  <c r="W602" i="15"/>
  <c r="V602" i="15"/>
  <c r="Y601" i="15"/>
  <c r="X601" i="15"/>
  <c r="W601" i="15"/>
  <c r="V601" i="15"/>
  <c r="Y600" i="15"/>
  <c r="X600" i="15"/>
  <c r="W600" i="15"/>
  <c r="V600" i="15"/>
  <c r="Y599" i="15"/>
  <c r="X599" i="15"/>
  <c r="W599" i="15"/>
  <c r="V599" i="15"/>
  <c r="Y598" i="15"/>
  <c r="X598" i="15"/>
  <c r="W598" i="15"/>
  <c r="V598" i="15"/>
  <c r="Y597" i="15"/>
  <c r="X597" i="15"/>
  <c r="W597" i="15"/>
  <c r="V597" i="15"/>
  <c r="Y596" i="15"/>
  <c r="X596" i="15"/>
  <c r="W596" i="15"/>
  <c r="V596" i="15"/>
  <c r="Y595" i="15"/>
  <c r="X595" i="15"/>
  <c r="W595" i="15"/>
  <c r="V595" i="15"/>
  <c r="Y594" i="15"/>
  <c r="X594" i="15"/>
  <c r="W594" i="15"/>
  <c r="V594" i="15"/>
  <c r="Y593" i="15"/>
  <c r="X593" i="15"/>
  <c r="W593" i="15"/>
  <c r="V593" i="15"/>
  <c r="Y592" i="15"/>
  <c r="X592" i="15"/>
  <c r="W592" i="15"/>
  <c r="V592" i="15"/>
  <c r="Y591" i="15"/>
  <c r="X591" i="15"/>
  <c r="W591" i="15"/>
  <c r="V591" i="15"/>
  <c r="Y590" i="15"/>
  <c r="X590" i="15"/>
  <c r="W590" i="15"/>
  <c r="V590" i="15"/>
  <c r="Y589" i="15"/>
  <c r="X589" i="15"/>
  <c r="W589" i="15"/>
  <c r="V589" i="15"/>
  <c r="Y588" i="15"/>
  <c r="X588" i="15"/>
  <c r="W588" i="15"/>
  <c r="V588" i="15"/>
  <c r="Y587" i="15"/>
  <c r="X587" i="15"/>
  <c r="W587" i="15"/>
  <c r="V587" i="15"/>
  <c r="Y586" i="15"/>
  <c r="X586" i="15"/>
  <c r="W586" i="15"/>
  <c r="V586" i="15"/>
  <c r="Y585" i="15"/>
  <c r="X585" i="15"/>
  <c r="W585" i="15"/>
  <c r="V585" i="15"/>
  <c r="Y584" i="15"/>
  <c r="X584" i="15"/>
  <c r="W584" i="15"/>
  <c r="V584" i="15"/>
  <c r="Y583" i="15"/>
  <c r="X583" i="15"/>
  <c r="W583" i="15"/>
  <c r="V583" i="15"/>
  <c r="Y582" i="15"/>
  <c r="X582" i="15"/>
  <c r="W582" i="15"/>
  <c r="V582" i="15"/>
  <c r="Y581" i="15"/>
  <c r="X581" i="15"/>
  <c r="W581" i="15"/>
  <c r="V581" i="15"/>
  <c r="Y580" i="15"/>
  <c r="X580" i="15"/>
  <c r="W580" i="15"/>
  <c r="V580" i="15"/>
  <c r="Y579" i="15"/>
  <c r="X579" i="15"/>
  <c r="W579" i="15"/>
  <c r="V579" i="15"/>
  <c r="Y578" i="15"/>
  <c r="X578" i="15"/>
  <c r="W578" i="15"/>
  <c r="V578" i="15"/>
  <c r="Y577" i="15"/>
  <c r="X577" i="15"/>
  <c r="W577" i="15"/>
  <c r="V577" i="15"/>
  <c r="Y576" i="15"/>
  <c r="X576" i="15"/>
  <c r="W576" i="15"/>
  <c r="V576" i="15"/>
  <c r="Y575" i="15"/>
  <c r="X575" i="15"/>
  <c r="W575" i="15"/>
  <c r="V575" i="15"/>
  <c r="Y574" i="15"/>
  <c r="X574" i="15"/>
  <c r="W574" i="15"/>
  <c r="V574" i="15"/>
  <c r="Y573" i="15"/>
  <c r="X573" i="15"/>
  <c r="W573" i="15"/>
  <c r="V573" i="15"/>
  <c r="Y572" i="15"/>
  <c r="X572" i="15"/>
  <c r="W572" i="15"/>
  <c r="V572" i="15"/>
  <c r="Y571" i="15"/>
  <c r="X571" i="15"/>
  <c r="W571" i="15"/>
  <c r="V571" i="15"/>
  <c r="Y570" i="15"/>
  <c r="X570" i="15"/>
  <c r="W570" i="15"/>
  <c r="V570" i="15"/>
  <c r="Y569" i="15"/>
  <c r="X569" i="15"/>
  <c r="W569" i="15"/>
  <c r="V569" i="15"/>
  <c r="Y568" i="15"/>
  <c r="X568" i="15"/>
  <c r="W568" i="15"/>
  <c r="V568" i="15"/>
  <c r="Y567" i="15"/>
  <c r="X567" i="15"/>
  <c r="W567" i="15"/>
  <c r="V567" i="15"/>
  <c r="Y566" i="15"/>
  <c r="X566" i="15"/>
  <c r="W566" i="15"/>
  <c r="V566" i="15"/>
  <c r="Y565" i="15"/>
  <c r="X565" i="15"/>
  <c r="W565" i="15"/>
  <c r="V565" i="15"/>
  <c r="Y564" i="15"/>
  <c r="X564" i="15"/>
  <c r="W564" i="15"/>
  <c r="V564" i="15"/>
  <c r="Y563" i="15"/>
  <c r="X563" i="15"/>
  <c r="W563" i="15"/>
  <c r="V563" i="15"/>
  <c r="Y562" i="15"/>
  <c r="X562" i="15"/>
  <c r="W562" i="15"/>
  <c r="V562" i="15"/>
  <c r="Y561" i="15"/>
  <c r="X561" i="15"/>
  <c r="W561" i="15"/>
  <c r="V561" i="15"/>
  <c r="Y560" i="15"/>
  <c r="X560" i="15"/>
  <c r="W560" i="15"/>
  <c r="V560" i="15"/>
  <c r="Y559" i="15"/>
  <c r="X559" i="15"/>
  <c r="W559" i="15"/>
  <c r="V559" i="15"/>
  <c r="Y558" i="15"/>
  <c r="X558" i="15"/>
  <c r="W558" i="15"/>
  <c r="V558" i="15"/>
  <c r="Y557" i="15"/>
  <c r="X557" i="15"/>
  <c r="W557" i="15"/>
  <c r="V557" i="15"/>
  <c r="Y556" i="15"/>
  <c r="X556" i="15"/>
  <c r="W556" i="15"/>
  <c r="V556" i="15"/>
  <c r="Y555" i="15"/>
  <c r="X555" i="15"/>
  <c r="W555" i="15"/>
  <c r="V555" i="15"/>
  <c r="Y554" i="15"/>
  <c r="X554" i="15"/>
  <c r="W554" i="15"/>
  <c r="V554" i="15"/>
  <c r="Y553" i="15"/>
  <c r="X553" i="15"/>
  <c r="W553" i="15"/>
  <c r="V553" i="15"/>
  <c r="Y552" i="15"/>
  <c r="X552" i="15"/>
  <c r="W552" i="15"/>
  <c r="V552" i="15"/>
  <c r="Y551" i="15"/>
  <c r="X551" i="15"/>
  <c r="W551" i="15"/>
  <c r="V551" i="15"/>
  <c r="Y550" i="15"/>
  <c r="X550" i="15"/>
  <c r="W550" i="15"/>
  <c r="V550" i="15"/>
  <c r="Y549" i="15"/>
  <c r="X549" i="15"/>
  <c r="W549" i="15"/>
  <c r="V549" i="15"/>
  <c r="Y548" i="15"/>
  <c r="X548" i="15"/>
  <c r="W548" i="15"/>
  <c r="V548" i="15"/>
  <c r="Y547" i="15"/>
  <c r="X547" i="15"/>
  <c r="W547" i="15"/>
  <c r="V547" i="15"/>
  <c r="Y546" i="15"/>
  <c r="X546" i="15"/>
  <c r="W546" i="15"/>
  <c r="V546" i="15"/>
  <c r="Y545" i="15"/>
  <c r="X545" i="15"/>
  <c r="W545" i="15"/>
  <c r="V545" i="15"/>
  <c r="Y544" i="15"/>
  <c r="X544" i="15"/>
  <c r="W544" i="15"/>
  <c r="V544" i="15"/>
  <c r="Y543" i="15"/>
  <c r="X543" i="15"/>
  <c r="W543" i="15"/>
  <c r="V543" i="15"/>
  <c r="Y542" i="15"/>
  <c r="X542" i="15"/>
  <c r="W542" i="15"/>
  <c r="V542" i="15"/>
  <c r="Y541" i="15"/>
  <c r="X541" i="15"/>
  <c r="W541" i="15"/>
  <c r="V541" i="15"/>
  <c r="Y540" i="15"/>
  <c r="X540" i="15"/>
  <c r="W540" i="15"/>
  <c r="V540" i="15"/>
  <c r="Y539" i="15"/>
  <c r="X539" i="15"/>
  <c r="W539" i="15"/>
  <c r="V539" i="15"/>
  <c r="Y538" i="15"/>
  <c r="X538" i="15"/>
  <c r="W538" i="15"/>
  <c r="V538" i="15"/>
  <c r="Y537" i="15"/>
  <c r="X537" i="15"/>
  <c r="W537" i="15"/>
  <c r="V537" i="15"/>
  <c r="Y536" i="15"/>
  <c r="X536" i="15"/>
  <c r="W536" i="15"/>
  <c r="V536" i="15"/>
  <c r="Y535" i="15"/>
  <c r="X535" i="15"/>
  <c r="W535" i="15"/>
  <c r="V535" i="15"/>
  <c r="Y534" i="15"/>
  <c r="X534" i="15"/>
  <c r="W534" i="15"/>
  <c r="V534" i="15"/>
  <c r="Y533" i="15"/>
  <c r="X533" i="15"/>
  <c r="W533" i="15"/>
  <c r="V533" i="15"/>
  <c r="Y532" i="15"/>
  <c r="X532" i="15"/>
  <c r="W532" i="15"/>
  <c r="V532" i="15"/>
  <c r="Y531" i="15"/>
  <c r="X531" i="15"/>
  <c r="W531" i="15"/>
  <c r="V531" i="15"/>
  <c r="Y530" i="15"/>
  <c r="X530" i="15"/>
  <c r="W530" i="15"/>
  <c r="V530" i="15"/>
  <c r="Y529" i="15"/>
  <c r="X529" i="15"/>
  <c r="W529" i="15"/>
  <c r="V529" i="15"/>
  <c r="Y528" i="15"/>
  <c r="X528" i="15"/>
  <c r="W528" i="15"/>
  <c r="V528" i="15"/>
  <c r="Y527" i="15"/>
  <c r="X527" i="15"/>
  <c r="W527" i="15"/>
  <c r="V527" i="15"/>
  <c r="Y526" i="15"/>
  <c r="X526" i="15"/>
  <c r="W526" i="15"/>
  <c r="V526" i="15"/>
  <c r="Y525" i="15"/>
  <c r="X525" i="15"/>
  <c r="W525" i="15"/>
  <c r="V525" i="15"/>
  <c r="Y524" i="15"/>
  <c r="X524" i="15"/>
  <c r="W524" i="15"/>
  <c r="V524" i="15"/>
  <c r="Y523" i="15"/>
  <c r="X523" i="15"/>
  <c r="W523" i="15"/>
  <c r="V523" i="15"/>
  <c r="Y522" i="15"/>
  <c r="X522" i="15"/>
  <c r="W522" i="15"/>
  <c r="V522" i="15"/>
  <c r="Y521" i="15"/>
  <c r="X521" i="15"/>
  <c r="W521" i="15"/>
  <c r="V521" i="15"/>
  <c r="Y520" i="15"/>
  <c r="X520" i="15"/>
  <c r="W520" i="15"/>
  <c r="V520" i="15"/>
  <c r="Y519" i="15"/>
  <c r="X519" i="15"/>
  <c r="W519" i="15"/>
  <c r="V519" i="15"/>
  <c r="Y518" i="15"/>
  <c r="X518" i="15"/>
  <c r="W518" i="15"/>
  <c r="V518" i="15"/>
  <c r="Y517" i="15"/>
  <c r="X517" i="15"/>
  <c r="W517" i="15"/>
  <c r="V517" i="15"/>
  <c r="Y516" i="15"/>
  <c r="X516" i="15"/>
  <c r="W516" i="15"/>
  <c r="V516" i="15"/>
  <c r="Y515" i="15"/>
  <c r="X515" i="15"/>
  <c r="W515" i="15"/>
  <c r="V515" i="15"/>
  <c r="Y514" i="15"/>
  <c r="X514" i="15"/>
  <c r="W514" i="15"/>
  <c r="V514" i="15"/>
  <c r="Y513" i="15"/>
  <c r="X513" i="15"/>
  <c r="W513" i="15"/>
  <c r="V513" i="15"/>
  <c r="Y512" i="15"/>
  <c r="X512" i="15"/>
  <c r="W512" i="15"/>
  <c r="V512" i="15"/>
  <c r="Y511" i="15"/>
  <c r="X511" i="15"/>
  <c r="W511" i="15"/>
  <c r="V511" i="15"/>
  <c r="Y510" i="15"/>
  <c r="X510" i="15"/>
  <c r="W510" i="15"/>
  <c r="V510" i="15"/>
  <c r="Y509" i="15"/>
  <c r="X509" i="15"/>
  <c r="W509" i="15"/>
  <c r="V509" i="15"/>
  <c r="Y508" i="15"/>
  <c r="X508" i="15"/>
  <c r="W508" i="15"/>
  <c r="V508" i="15"/>
  <c r="Y507" i="15"/>
  <c r="X507" i="15"/>
  <c r="W507" i="15"/>
  <c r="V507" i="15"/>
  <c r="Y506" i="15"/>
  <c r="X506" i="15"/>
  <c r="W506" i="15"/>
  <c r="V506" i="15"/>
  <c r="Y505" i="15"/>
  <c r="X505" i="15"/>
  <c r="W505" i="15"/>
  <c r="V505" i="15"/>
  <c r="Y504" i="15"/>
  <c r="X504" i="15"/>
  <c r="W504" i="15"/>
  <c r="V504" i="15"/>
  <c r="Y503" i="15"/>
  <c r="X503" i="15"/>
  <c r="W503" i="15"/>
  <c r="V503" i="15"/>
  <c r="Y502" i="15"/>
  <c r="X502" i="15"/>
  <c r="W502" i="15"/>
  <c r="V502" i="15"/>
  <c r="Y501" i="15"/>
  <c r="X501" i="15"/>
  <c r="W501" i="15"/>
  <c r="V501" i="15"/>
  <c r="Y500" i="15"/>
  <c r="X500" i="15"/>
  <c r="W500" i="15"/>
  <c r="V500" i="15"/>
  <c r="Y499" i="15"/>
  <c r="X499" i="15"/>
  <c r="W499" i="15"/>
  <c r="V499" i="15"/>
  <c r="Y498" i="15"/>
  <c r="X498" i="15"/>
  <c r="W498" i="15"/>
  <c r="V498" i="15"/>
  <c r="Y497" i="15"/>
  <c r="X497" i="15"/>
  <c r="W497" i="15"/>
  <c r="V497" i="15"/>
  <c r="Y496" i="15"/>
  <c r="X496" i="15"/>
  <c r="W496" i="15"/>
  <c r="V496" i="15"/>
  <c r="Y495" i="15"/>
  <c r="X495" i="15"/>
  <c r="W495" i="15"/>
  <c r="V495" i="15"/>
  <c r="Y494" i="15"/>
  <c r="X494" i="15"/>
  <c r="W494" i="15"/>
  <c r="V494" i="15"/>
  <c r="Y493" i="15"/>
  <c r="X493" i="15"/>
  <c r="W493" i="15"/>
  <c r="V493" i="15"/>
  <c r="Y492" i="15"/>
  <c r="X492" i="15"/>
  <c r="W492" i="15"/>
  <c r="V492" i="15"/>
  <c r="Y491" i="15"/>
  <c r="X491" i="15"/>
  <c r="W491" i="15"/>
  <c r="V491" i="15"/>
  <c r="Y490" i="15"/>
  <c r="X490" i="15"/>
  <c r="W490" i="15"/>
  <c r="V490" i="15"/>
  <c r="Y489" i="15"/>
  <c r="X489" i="15"/>
  <c r="W489" i="15"/>
  <c r="V489" i="15"/>
  <c r="Y488" i="15"/>
  <c r="X488" i="15"/>
  <c r="W488" i="15"/>
  <c r="V488" i="15"/>
  <c r="Y487" i="15"/>
  <c r="X487" i="15"/>
  <c r="W487" i="15"/>
  <c r="V487" i="15"/>
  <c r="Y486" i="15"/>
  <c r="X486" i="15"/>
  <c r="W486" i="15"/>
  <c r="V486" i="15"/>
  <c r="Y485" i="15"/>
  <c r="X485" i="15"/>
  <c r="W485" i="15"/>
  <c r="V485" i="15"/>
  <c r="Y484" i="15"/>
  <c r="X484" i="15"/>
  <c r="W484" i="15"/>
  <c r="V484" i="15"/>
  <c r="Y483" i="15"/>
  <c r="X483" i="15"/>
  <c r="W483" i="15"/>
  <c r="V483" i="15"/>
  <c r="Y482" i="15"/>
  <c r="X482" i="15"/>
  <c r="W482" i="15"/>
  <c r="V482" i="15"/>
  <c r="Y481" i="15"/>
  <c r="X481" i="15"/>
  <c r="W481" i="15"/>
  <c r="V481" i="15"/>
  <c r="Y480" i="15"/>
  <c r="X480" i="15"/>
  <c r="W480" i="15"/>
  <c r="V480" i="15"/>
  <c r="Y479" i="15"/>
  <c r="X479" i="15"/>
  <c r="W479" i="15"/>
  <c r="V479" i="15"/>
  <c r="Y478" i="15"/>
  <c r="X478" i="15"/>
  <c r="W478" i="15"/>
  <c r="V478" i="15"/>
  <c r="Y477" i="15"/>
  <c r="X477" i="15"/>
  <c r="W477" i="15"/>
  <c r="V477" i="15"/>
  <c r="Y476" i="15"/>
  <c r="X476" i="15"/>
  <c r="W476" i="15"/>
  <c r="V476" i="15"/>
  <c r="Y475" i="15"/>
  <c r="X475" i="15"/>
  <c r="W475" i="15"/>
  <c r="V475" i="15"/>
  <c r="Y474" i="15"/>
  <c r="X474" i="15"/>
  <c r="W474" i="15"/>
  <c r="V474" i="15"/>
  <c r="Y473" i="15"/>
  <c r="X473" i="15"/>
  <c r="W473" i="15"/>
  <c r="V473" i="15"/>
  <c r="Y472" i="15"/>
  <c r="X472" i="15"/>
  <c r="W472" i="15"/>
  <c r="V472" i="15"/>
  <c r="Y471" i="15"/>
  <c r="X471" i="15"/>
  <c r="W471" i="15"/>
  <c r="V471" i="15"/>
  <c r="Y470" i="15"/>
  <c r="X470" i="15"/>
  <c r="W470" i="15"/>
  <c r="V470" i="15"/>
  <c r="Y469" i="15"/>
  <c r="X469" i="15"/>
  <c r="W469" i="15"/>
  <c r="V469" i="15"/>
  <c r="Y468" i="15"/>
  <c r="X468" i="15"/>
  <c r="W468" i="15"/>
  <c r="V468" i="15"/>
  <c r="Y467" i="15"/>
  <c r="X467" i="15"/>
  <c r="W467" i="15"/>
  <c r="V467" i="15"/>
  <c r="Y466" i="15"/>
  <c r="X466" i="15"/>
  <c r="W466" i="15"/>
  <c r="V466" i="15"/>
  <c r="Y465" i="15"/>
  <c r="X465" i="15"/>
  <c r="W465" i="15"/>
  <c r="V465" i="15"/>
  <c r="Y464" i="15"/>
  <c r="X464" i="15"/>
  <c r="W464" i="15"/>
  <c r="V464" i="15"/>
  <c r="Y463" i="15"/>
  <c r="X463" i="15"/>
  <c r="W463" i="15"/>
  <c r="V463" i="15"/>
  <c r="Y462" i="15"/>
  <c r="X462" i="15"/>
  <c r="W462" i="15"/>
  <c r="V462" i="15"/>
  <c r="Y461" i="15"/>
  <c r="X461" i="15"/>
  <c r="W461" i="15"/>
  <c r="V461" i="15"/>
  <c r="Y460" i="15"/>
  <c r="X460" i="15"/>
  <c r="W460" i="15"/>
  <c r="V460" i="15"/>
  <c r="Y459" i="15"/>
  <c r="X459" i="15"/>
  <c r="W459" i="15"/>
  <c r="V459" i="15"/>
  <c r="Y458" i="15"/>
  <c r="X458" i="15"/>
  <c r="W458" i="15"/>
  <c r="V458" i="15"/>
  <c r="Y457" i="15"/>
  <c r="X457" i="15"/>
  <c r="W457" i="15"/>
  <c r="V457" i="15"/>
  <c r="Y456" i="15"/>
  <c r="X456" i="15"/>
  <c r="W456" i="15"/>
  <c r="V456" i="15"/>
  <c r="Y455" i="15"/>
  <c r="X455" i="15"/>
  <c r="W455" i="15"/>
  <c r="V455" i="15"/>
  <c r="Y454" i="15"/>
  <c r="X454" i="15"/>
  <c r="W454" i="15"/>
  <c r="V454" i="15"/>
  <c r="Y453" i="15"/>
  <c r="X453" i="15"/>
  <c r="W453" i="15"/>
  <c r="V453" i="15"/>
  <c r="Y452" i="15"/>
  <c r="X452" i="15"/>
  <c r="W452" i="15"/>
  <c r="V452" i="15"/>
  <c r="Y451" i="15"/>
  <c r="X451" i="15"/>
  <c r="W451" i="15"/>
  <c r="V451" i="15"/>
  <c r="Y450" i="15"/>
  <c r="X450" i="15"/>
  <c r="W450" i="15"/>
  <c r="V450" i="15"/>
  <c r="Y449" i="15"/>
  <c r="X449" i="15"/>
  <c r="W449" i="15"/>
  <c r="V449" i="15"/>
  <c r="Y448" i="15"/>
  <c r="X448" i="15"/>
  <c r="W448" i="15"/>
  <c r="V448" i="15"/>
  <c r="Y447" i="15"/>
  <c r="X447" i="15"/>
  <c r="W447" i="15"/>
  <c r="V447" i="15"/>
  <c r="Y446" i="15"/>
  <c r="X446" i="15"/>
  <c r="W446" i="15"/>
  <c r="V446" i="15"/>
  <c r="Y445" i="15"/>
  <c r="X445" i="15"/>
  <c r="W445" i="15"/>
  <c r="V445" i="15"/>
  <c r="Y444" i="15"/>
  <c r="X444" i="15"/>
  <c r="W444" i="15"/>
  <c r="V444" i="15"/>
  <c r="Y443" i="15"/>
  <c r="X443" i="15"/>
  <c r="W443" i="15"/>
  <c r="V443" i="15"/>
  <c r="Y442" i="15"/>
  <c r="X442" i="15"/>
  <c r="W442" i="15"/>
  <c r="V442" i="15"/>
  <c r="Y441" i="15"/>
  <c r="X441" i="15"/>
  <c r="W441" i="15"/>
  <c r="V441" i="15"/>
  <c r="Y440" i="15"/>
  <c r="X440" i="15"/>
  <c r="W440" i="15"/>
  <c r="V440" i="15"/>
  <c r="Y439" i="15"/>
  <c r="X439" i="15"/>
  <c r="W439" i="15"/>
  <c r="V439" i="15"/>
  <c r="Y438" i="15"/>
  <c r="X438" i="15"/>
  <c r="W438" i="15"/>
  <c r="V438" i="15"/>
  <c r="Y437" i="15"/>
  <c r="X437" i="15"/>
  <c r="W437" i="15"/>
  <c r="V437" i="15"/>
  <c r="Y436" i="15"/>
  <c r="X436" i="15"/>
  <c r="W436" i="15"/>
  <c r="V436" i="15"/>
  <c r="Y435" i="15"/>
  <c r="X435" i="15"/>
  <c r="W435" i="15"/>
  <c r="V435" i="15"/>
  <c r="Y434" i="15"/>
  <c r="X434" i="15"/>
  <c r="W434" i="15"/>
  <c r="V434" i="15"/>
  <c r="Y433" i="15"/>
  <c r="X433" i="15"/>
  <c r="W433" i="15"/>
  <c r="V433" i="15"/>
  <c r="Y432" i="15"/>
  <c r="X432" i="15"/>
  <c r="W432" i="15"/>
  <c r="V432" i="15"/>
  <c r="Y431" i="15"/>
  <c r="X431" i="15"/>
  <c r="W431" i="15"/>
  <c r="V431" i="15"/>
  <c r="Y430" i="15"/>
  <c r="X430" i="15"/>
  <c r="W430" i="15"/>
  <c r="V430" i="15"/>
  <c r="Y429" i="15"/>
  <c r="X429" i="15"/>
  <c r="W429" i="15"/>
  <c r="V429" i="15"/>
  <c r="Y428" i="15"/>
  <c r="X428" i="15"/>
  <c r="W428" i="15"/>
  <c r="V428" i="15"/>
  <c r="Y427" i="15"/>
  <c r="X427" i="15"/>
  <c r="W427" i="15"/>
  <c r="V427" i="15"/>
  <c r="Y426" i="15"/>
  <c r="X426" i="15"/>
  <c r="W426" i="15"/>
  <c r="V426" i="15"/>
  <c r="Y425" i="15"/>
  <c r="X425" i="15"/>
  <c r="W425" i="15"/>
  <c r="V425" i="15"/>
  <c r="Y424" i="15"/>
  <c r="X424" i="15"/>
  <c r="W424" i="15"/>
  <c r="V424" i="15"/>
  <c r="Y423" i="15"/>
  <c r="X423" i="15"/>
  <c r="W423" i="15"/>
  <c r="V423" i="15"/>
  <c r="Y422" i="15"/>
  <c r="X422" i="15"/>
  <c r="W422" i="15"/>
  <c r="V422" i="15"/>
  <c r="Y421" i="15"/>
  <c r="X421" i="15"/>
  <c r="W421" i="15"/>
  <c r="V421" i="15"/>
  <c r="Y420" i="15"/>
  <c r="X420" i="15"/>
  <c r="W420" i="15"/>
  <c r="V420" i="15"/>
  <c r="Y419" i="15"/>
  <c r="X419" i="15"/>
  <c r="W419" i="15"/>
  <c r="V419" i="15"/>
  <c r="Y418" i="15"/>
  <c r="X418" i="15"/>
  <c r="W418" i="15"/>
  <c r="V418" i="15"/>
  <c r="Y417" i="15"/>
  <c r="X417" i="15"/>
  <c r="W417" i="15"/>
  <c r="V417" i="15"/>
  <c r="Y416" i="15"/>
  <c r="X416" i="15"/>
  <c r="W416" i="15"/>
  <c r="V416" i="15"/>
  <c r="Y415" i="15"/>
  <c r="X415" i="15"/>
  <c r="W415" i="15"/>
  <c r="V415" i="15"/>
  <c r="Y414" i="15"/>
  <c r="X414" i="15"/>
  <c r="W414" i="15"/>
  <c r="V414" i="15"/>
  <c r="Y413" i="15"/>
  <c r="X413" i="15"/>
  <c r="W413" i="15"/>
  <c r="V413" i="15"/>
  <c r="Y412" i="15"/>
  <c r="X412" i="15"/>
  <c r="W412" i="15"/>
  <c r="V412" i="15"/>
  <c r="Y411" i="15"/>
  <c r="X411" i="15"/>
  <c r="W411" i="15"/>
  <c r="V411" i="15"/>
  <c r="Y410" i="15"/>
  <c r="X410" i="15"/>
  <c r="W410" i="15"/>
  <c r="V410" i="15"/>
  <c r="Y409" i="15"/>
  <c r="X409" i="15"/>
  <c r="W409" i="15"/>
  <c r="V409" i="15"/>
  <c r="Y408" i="15"/>
  <c r="X408" i="15"/>
  <c r="W408" i="15"/>
  <c r="V408" i="15"/>
  <c r="Y407" i="15"/>
  <c r="X407" i="15"/>
  <c r="W407" i="15"/>
  <c r="V407" i="15"/>
  <c r="Y406" i="15"/>
  <c r="X406" i="15"/>
  <c r="W406" i="15"/>
  <c r="V406" i="15"/>
  <c r="Y405" i="15"/>
  <c r="X405" i="15"/>
  <c r="W405" i="15"/>
  <c r="V405" i="15"/>
  <c r="Y404" i="15"/>
  <c r="X404" i="15"/>
  <c r="W404" i="15"/>
  <c r="V404" i="15"/>
  <c r="Y403" i="15"/>
  <c r="X403" i="15"/>
  <c r="W403" i="15"/>
  <c r="V403" i="15"/>
  <c r="Y402" i="15"/>
  <c r="X402" i="15"/>
  <c r="W402" i="15"/>
  <c r="V402" i="15"/>
  <c r="Y401" i="15"/>
  <c r="X401" i="15"/>
  <c r="W401" i="15"/>
  <c r="V401" i="15"/>
  <c r="Y400" i="15"/>
  <c r="X400" i="15"/>
  <c r="W400" i="15"/>
  <c r="V400" i="15"/>
  <c r="Y399" i="15"/>
  <c r="X399" i="15"/>
  <c r="W399" i="15"/>
  <c r="V399" i="15"/>
  <c r="Y398" i="15"/>
  <c r="X398" i="15"/>
  <c r="W398" i="15"/>
  <c r="V398" i="15"/>
  <c r="Y397" i="15"/>
  <c r="X397" i="15"/>
  <c r="W397" i="15"/>
  <c r="V397" i="15"/>
  <c r="Y396" i="15"/>
  <c r="X396" i="15"/>
  <c r="W396" i="15"/>
  <c r="V396" i="15"/>
  <c r="Y395" i="15"/>
  <c r="X395" i="15"/>
  <c r="W395" i="15"/>
  <c r="V395" i="15"/>
  <c r="Y394" i="15"/>
  <c r="X394" i="15"/>
  <c r="W394" i="15"/>
  <c r="V394" i="15"/>
  <c r="Y393" i="15"/>
  <c r="X393" i="15"/>
  <c r="W393" i="15"/>
  <c r="V393" i="15"/>
  <c r="Y392" i="15"/>
  <c r="X392" i="15"/>
  <c r="W392" i="15"/>
  <c r="V392" i="15"/>
  <c r="Y391" i="15"/>
  <c r="X391" i="15"/>
  <c r="W391" i="15"/>
  <c r="V391" i="15"/>
  <c r="Y390" i="15"/>
  <c r="X390" i="15"/>
  <c r="W390" i="15"/>
  <c r="V390" i="15"/>
  <c r="Y389" i="15"/>
  <c r="X389" i="15"/>
  <c r="W389" i="15"/>
  <c r="V389" i="15"/>
  <c r="Y388" i="15"/>
  <c r="X388" i="15"/>
  <c r="W388" i="15"/>
  <c r="V388" i="15"/>
  <c r="Y387" i="15"/>
  <c r="X387" i="15"/>
  <c r="W387" i="15"/>
  <c r="V387" i="15"/>
  <c r="Y386" i="15"/>
  <c r="X386" i="15"/>
  <c r="W386" i="15"/>
  <c r="V386" i="15"/>
  <c r="Y385" i="15"/>
  <c r="X385" i="15"/>
  <c r="W385" i="15"/>
  <c r="V385" i="15"/>
  <c r="Y384" i="15"/>
  <c r="X384" i="15"/>
  <c r="W384" i="15"/>
  <c r="V384" i="15"/>
  <c r="Y383" i="15"/>
  <c r="X383" i="15"/>
  <c r="W383" i="15"/>
  <c r="V383" i="15"/>
  <c r="Y382" i="15"/>
  <c r="X382" i="15"/>
  <c r="W382" i="15"/>
  <c r="V382" i="15"/>
  <c r="Y381" i="15"/>
  <c r="X381" i="15"/>
  <c r="W381" i="15"/>
  <c r="V381" i="15"/>
  <c r="Y380" i="15"/>
  <c r="X380" i="15"/>
  <c r="W380" i="15"/>
  <c r="V380" i="15"/>
  <c r="Y379" i="15"/>
  <c r="X379" i="15"/>
  <c r="W379" i="15"/>
  <c r="V379" i="15"/>
  <c r="Y378" i="15"/>
  <c r="X378" i="15"/>
  <c r="W378" i="15"/>
  <c r="V378" i="15"/>
  <c r="Y377" i="15"/>
  <c r="X377" i="15"/>
  <c r="W377" i="15"/>
  <c r="V377" i="15"/>
  <c r="Y376" i="15"/>
  <c r="X376" i="15"/>
  <c r="W376" i="15"/>
  <c r="V376" i="15"/>
  <c r="Y375" i="15"/>
  <c r="X375" i="15"/>
  <c r="W375" i="15"/>
  <c r="V375" i="15"/>
  <c r="Y374" i="15"/>
  <c r="X374" i="15"/>
  <c r="W374" i="15"/>
  <c r="V374" i="15"/>
  <c r="Y373" i="15"/>
  <c r="X373" i="15"/>
  <c r="W373" i="15"/>
  <c r="V373" i="15"/>
  <c r="Y372" i="15"/>
  <c r="X372" i="15"/>
  <c r="W372" i="15"/>
  <c r="V372" i="15"/>
  <c r="Y371" i="15"/>
  <c r="X371" i="15"/>
  <c r="W371" i="15"/>
  <c r="V371" i="15"/>
  <c r="Y370" i="15"/>
  <c r="X370" i="15"/>
  <c r="W370" i="15"/>
  <c r="V370" i="15"/>
  <c r="Y369" i="15"/>
  <c r="X369" i="15"/>
  <c r="W369" i="15"/>
  <c r="V369" i="15"/>
  <c r="Y368" i="15"/>
  <c r="X368" i="15"/>
  <c r="W368" i="15"/>
  <c r="V368" i="15"/>
  <c r="Y367" i="15"/>
  <c r="X367" i="15"/>
  <c r="W367" i="15"/>
  <c r="V367" i="15"/>
  <c r="Y366" i="15"/>
  <c r="X366" i="15"/>
  <c r="W366" i="15"/>
  <c r="V366" i="15"/>
  <c r="Y365" i="15"/>
  <c r="X365" i="15"/>
  <c r="W365" i="15"/>
  <c r="V365" i="15"/>
  <c r="Y364" i="15"/>
  <c r="X364" i="15"/>
  <c r="W364" i="15"/>
  <c r="V364" i="15"/>
  <c r="Y363" i="15"/>
  <c r="X363" i="15"/>
  <c r="W363" i="15"/>
  <c r="V363" i="15"/>
  <c r="Y362" i="15"/>
  <c r="X362" i="15"/>
  <c r="W362" i="15"/>
  <c r="V362" i="15"/>
  <c r="Y361" i="15"/>
  <c r="X361" i="15"/>
  <c r="W361" i="15"/>
  <c r="V361" i="15"/>
  <c r="Y360" i="15"/>
  <c r="X360" i="15"/>
  <c r="W360" i="15"/>
  <c r="V360" i="15"/>
  <c r="Y359" i="15"/>
  <c r="X359" i="15"/>
  <c r="W359" i="15"/>
  <c r="V359" i="15"/>
  <c r="Y358" i="15"/>
  <c r="X358" i="15"/>
  <c r="W358" i="15"/>
  <c r="V358" i="15"/>
  <c r="Y357" i="15"/>
  <c r="X357" i="15"/>
  <c r="W357" i="15"/>
  <c r="V357" i="15"/>
  <c r="Y356" i="15"/>
  <c r="X356" i="15"/>
  <c r="W356" i="15"/>
  <c r="V356" i="15"/>
  <c r="Y355" i="15"/>
  <c r="X355" i="15"/>
  <c r="W355" i="15"/>
  <c r="V355" i="15"/>
  <c r="Y354" i="15"/>
  <c r="X354" i="15"/>
  <c r="W354" i="15"/>
  <c r="V354" i="15"/>
  <c r="Y353" i="15"/>
  <c r="X353" i="15"/>
  <c r="W353" i="15"/>
  <c r="V353" i="15"/>
  <c r="Y352" i="15"/>
  <c r="X352" i="15"/>
  <c r="W352" i="15"/>
  <c r="V352" i="15"/>
  <c r="Y351" i="15"/>
  <c r="X351" i="15"/>
  <c r="W351" i="15"/>
  <c r="V351" i="15"/>
  <c r="Y350" i="15"/>
  <c r="X350" i="15"/>
  <c r="W350" i="15"/>
  <c r="V350" i="15"/>
  <c r="Y349" i="15"/>
  <c r="X349" i="15"/>
  <c r="W349" i="15"/>
  <c r="V349" i="15"/>
  <c r="Y348" i="15"/>
  <c r="X348" i="15"/>
  <c r="W348" i="15"/>
  <c r="V348" i="15"/>
  <c r="Y347" i="15"/>
  <c r="X347" i="15"/>
  <c r="W347" i="15"/>
  <c r="V347" i="15"/>
  <c r="Y346" i="15"/>
  <c r="X346" i="15"/>
  <c r="W346" i="15"/>
  <c r="V346" i="15"/>
  <c r="Y345" i="15"/>
  <c r="X345" i="15"/>
  <c r="W345" i="15"/>
  <c r="V345" i="15"/>
  <c r="Y344" i="15"/>
  <c r="X344" i="15"/>
  <c r="W344" i="15"/>
  <c r="V344" i="15"/>
  <c r="Y343" i="15"/>
  <c r="X343" i="15"/>
  <c r="W343" i="15"/>
  <c r="V343" i="15"/>
  <c r="Y342" i="15"/>
  <c r="X342" i="15"/>
  <c r="W342" i="15"/>
  <c r="V342" i="15"/>
  <c r="Y341" i="15"/>
  <c r="X341" i="15"/>
  <c r="W341" i="15"/>
  <c r="V341" i="15"/>
  <c r="Y340" i="15"/>
  <c r="X340" i="15"/>
  <c r="W340" i="15"/>
  <c r="V340" i="15"/>
  <c r="Y339" i="15"/>
  <c r="X339" i="15"/>
  <c r="W339" i="15"/>
  <c r="V339" i="15"/>
  <c r="Y338" i="15"/>
  <c r="X338" i="15"/>
  <c r="W338" i="15"/>
  <c r="V338" i="15"/>
  <c r="Y337" i="15"/>
  <c r="X337" i="15"/>
  <c r="W337" i="15"/>
  <c r="V337" i="15"/>
  <c r="Y336" i="15"/>
  <c r="X336" i="15"/>
  <c r="W336" i="15"/>
  <c r="V336" i="15"/>
  <c r="Y335" i="15"/>
  <c r="X335" i="15"/>
  <c r="W335" i="15"/>
  <c r="V335" i="15"/>
  <c r="Y334" i="15"/>
  <c r="X334" i="15"/>
  <c r="W334" i="15"/>
  <c r="V334" i="15"/>
  <c r="Y333" i="15"/>
  <c r="X333" i="15"/>
  <c r="W333" i="15"/>
  <c r="V333" i="15"/>
  <c r="Y332" i="15"/>
  <c r="X332" i="15"/>
  <c r="W332" i="15"/>
  <c r="V332" i="15"/>
  <c r="Y331" i="15"/>
  <c r="X331" i="15"/>
  <c r="W331" i="15"/>
  <c r="V331" i="15"/>
  <c r="Y330" i="15"/>
  <c r="X330" i="15"/>
  <c r="W330" i="15"/>
  <c r="V330" i="15"/>
  <c r="Y329" i="15"/>
  <c r="X329" i="15"/>
  <c r="W329" i="15"/>
  <c r="V329" i="15"/>
  <c r="Y328" i="15"/>
  <c r="X328" i="15"/>
  <c r="W328" i="15"/>
  <c r="V328" i="15"/>
  <c r="Y327" i="15"/>
  <c r="X327" i="15"/>
  <c r="W327" i="15"/>
  <c r="V327" i="15"/>
  <c r="Y326" i="15"/>
  <c r="X326" i="15"/>
  <c r="W326" i="15"/>
  <c r="V326" i="15"/>
  <c r="Y325" i="15"/>
  <c r="X325" i="15"/>
  <c r="W325" i="15"/>
  <c r="V325" i="15"/>
  <c r="Y324" i="15"/>
  <c r="X324" i="15"/>
  <c r="W324" i="15"/>
  <c r="V324" i="15"/>
  <c r="Y323" i="15"/>
  <c r="X323" i="15"/>
  <c r="W323" i="15"/>
  <c r="V323" i="15"/>
  <c r="Y322" i="15"/>
  <c r="X322" i="15"/>
  <c r="W322" i="15"/>
  <c r="V322" i="15"/>
  <c r="Y321" i="15"/>
  <c r="X321" i="15"/>
  <c r="W321" i="15"/>
  <c r="V321" i="15"/>
  <c r="Y320" i="15"/>
  <c r="X320" i="15"/>
  <c r="W320" i="15"/>
  <c r="V320" i="15"/>
  <c r="Y319" i="15"/>
  <c r="X319" i="15"/>
  <c r="W319" i="15"/>
  <c r="V319" i="15"/>
  <c r="Y318" i="15"/>
  <c r="X318" i="15"/>
  <c r="W318" i="15"/>
  <c r="V318" i="15"/>
  <c r="Y317" i="15"/>
  <c r="X317" i="15"/>
  <c r="W317" i="15"/>
  <c r="V317" i="15"/>
  <c r="Y316" i="15"/>
  <c r="X316" i="15"/>
  <c r="W316" i="15"/>
  <c r="V316" i="15"/>
  <c r="Y315" i="15"/>
  <c r="X315" i="15"/>
  <c r="W315" i="15"/>
  <c r="V315" i="15"/>
  <c r="Y314" i="15"/>
  <c r="X314" i="15"/>
  <c r="W314" i="15"/>
  <c r="V314" i="15"/>
  <c r="Y313" i="15"/>
  <c r="X313" i="15"/>
  <c r="W313" i="15"/>
  <c r="V313" i="15"/>
  <c r="Y312" i="15"/>
  <c r="X312" i="15"/>
  <c r="W312" i="15"/>
  <c r="V312" i="15"/>
  <c r="Y311" i="15"/>
  <c r="X311" i="15"/>
  <c r="W311" i="15"/>
  <c r="V311" i="15"/>
  <c r="Y310" i="15"/>
  <c r="X310" i="15"/>
  <c r="W310" i="15"/>
  <c r="V310" i="15"/>
  <c r="Y309" i="15"/>
  <c r="X309" i="15"/>
  <c r="W309" i="15"/>
  <c r="V309" i="15"/>
  <c r="Y308" i="15"/>
  <c r="X308" i="15"/>
  <c r="W308" i="15"/>
  <c r="V308" i="15"/>
  <c r="Y307" i="15"/>
  <c r="X307" i="15"/>
  <c r="W307" i="15"/>
  <c r="V307" i="15"/>
  <c r="Y306" i="15"/>
  <c r="X306" i="15"/>
  <c r="W306" i="15"/>
  <c r="V306" i="15"/>
  <c r="Y305" i="15"/>
  <c r="X305" i="15"/>
  <c r="W305" i="15"/>
  <c r="V305" i="15"/>
  <c r="Y304" i="15"/>
  <c r="X304" i="15"/>
  <c r="W304" i="15"/>
  <c r="V304" i="15"/>
  <c r="Y303" i="15"/>
  <c r="X303" i="15"/>
  <c r="W303" i="15"/>
  <c r="V303" i="15"/>
  <c r="Y302" i="15"/>
  <c r="X302" i="15"/>
  <c r="W302" i="15"/>
  <c r="V302" i="15"/>
  <c r="Y301" i="15"/>
  <c r="X301" i="15"/>
  <c r="W301" i="15"/>
  <c r="V301" i="15"/>
  <c r="Y300" i="15"/>
  <c r="X300" i="15"/>
  <c r="W300" i="15"/>
  <c r="V300" i="15"/>
  <c r="Y299" i="15"/>
  <c r="X299" i="15"/>
  <c r="W299" i="15"/>
  <c r="V299" i="15"/>
  <c r="Y298" i="15"/>
  <c r="X298" i="15"/>
  <c r="W298" i="15"/>
  <c r="V298" i="15"/>
  <c r="Y297" i="15"/>
  <c r="X297" i="15"/>
  <c r="W297" i="15"/>
  <c r="V297" i="15"/>
  <c r="Y296" i="15"/>
  <c r="X296" i="15"/>
  <c r="W296" i="15"/>
  <c r="V296" i="15"/>
  <c r="Y295" i="15"/>
  <c r="X295" i="15"/>
  <c r="W295" i="15"/>
  <c r="V295" i="15"/>
  <c r="Y294" i="15"/>
  <c r="X294" i="15"/>
  <c r="W294" i="15"/>
  <c r="V294" i="15"/>
  <c r="Y293" i="15"/>
  <c r="X293" i="15"/>
  <c r="W293" i="15"/>
  <c r="V293" i="15"/>
  <c r="Y292" i="15"/>
  <c r="X292" i="15"/>
  <c r="W292" i="15"/>
  <c r="V292" i="15"/>
  <c r="Y291" i="15"/>
  <c r="X291" i="15"/>
  <c r="W291" i="15"/>
  <c r="V291" i="15"/>
  <c r="Y290" i="15"/>
  <c r="X290" i="15"/>
  <c r="W290" i="15"/>
  <c r="V290" i="15"/>
  <c r="Y289" i="15"/>
  <c r="X289" i="15"/>
  <c r="W289" i="15"/>
  <c r="V289" i="15"/>
  <c r="Y288" i="15"/>
  <c r="X288" i="15"/>
  <c r="W288" i="15"/>
  <c r="V288" i="15"/>
  <c r="Y287" i="15"/>
  <c r="X287" i="15"/>
  <c r="W287" i="15"/>
  <c r="V287" i="15"/>
  <c r="Y286" i="15"/>
  <c r="X286" i="15"/>
  <c r="W286" i="15"/>
  <c r="V286" i="15"/>
  <c r="Y285" i="15"/>
  <c r="X285" i="15"/>
  <c r="W285" i="15"/>
  <c r="V285" i="15"/>
  <c r="Y284" i="15"/>
  <c r="X284" i="15"/>
  <c r="W284" i="15"/>
  <c r="V284" i="15"/>
  <c r="Y283" i="15"/>
  <c r="X283" i="15"/>
  <c r="W283" i="15"/>
  <c r="V283" i="15"/>
  <c r="Y282" i="15"/>
  <c r="X282" i="15"/>
  <c r="W282" i="15"/>
  <c r="V282" i="15"/>
  <c r="Y281" i="15"/>
  <c r="X281" i="15"/>
  <c r="W281" i="15"/>
  <c r="V281" i="15"/>
  <c r="Y280" i="15"/>
  <c r="X280" i="15"/>
  <c r="W280" i="15"/>
  <c r="V280" i="15"/>
  <c r="Y279" i="15"/>
  <c r="X279" i="15"/>
  <c r="W279" i="15"/>
  <c r="V279" i="15"/>
  <c r="Y278" i="15"/>
  <c r="X278" i="15"/>
  <c r="W278" i="15"/>
  <c r="V278" i="15"/>
  <c r="Y277" i="15"/>
  <c r="X277" i="15"/>
  <c r="W277" i="15"/>
  <c r="V277" i="15"/>
  <c r="Y276" i="15"/>
  <c r="X276" i="15"/>
  <c r="W276" i="15"/>
  <c r="V276" i="15"/>
  <c r="Y275" i="15"/>
  <c r="X275" i="15"/>
  <c r="W275" i="15"/>
  <c r="V275" i="15"/>
  <c r="Y274" i="15"/>
  <c r="X274" i="15"/>
  <c r="W274" i="15"/>
  <c r="V274" i="15"/>
  <c r="Y273" i="15"/>
  <c r="X273" i="15"/>
  <c r="W273" i="15"/>
  <c r="V273" i="15"/>
  <c r="Y272" i="15"/>
  <c r="X272" i="15"/>
  <c r="W272" i="15"/>
  <c r="V272" i="15"/>
  <c r="Y271" i="15"/>
  <c r="X271" i="15"/>
  <c r="W271" i="15"/>
  <c r="V271" i="15"/>
  <c r="Y270" i="15"/>
  <c r="X270" i="15"/>
  <c r="W270" i="15"/>
  <c r="V270" i="15"/>
  <c r="Y269" i="15"/>
  <c r="X269" i="15"/>
  <c r="W269" i="15"/>
  <c r="V269" i="15"/>
  <c r="Y268" i="15"/>
  <c r="X268" i="15"/>
  <c r="W268" i="15"/>
  <c r="V268" i="15"/>
  <c r="Y267" i="15"/>
  <c r="X267" i="15"/>
  <c r="W267" i="15"/>
  <c r="V267" i="15"/>
  <c r="Y266" i="15"/>
  <c r="X266" i="15"/>
  <c r="W266" i="15"/>
  <c r="V266" i="15"/>
  <c r="Y265" i="15"/>
  <c r="X265" i="15"/>
  <c r="W265" i="15"/>
  <c r="V265" i="15"/>
  <c r="Y264" i="15"/>
  <c r="X264" i="15"/>
  <c r="W264" i="15"/>
  <c r="V264" i="15"/>
  <c r="Y263" i="15"/>
  <c r="X263" i="15"/>
  <c r="W263" i="15"/>
  <c r="V263" i="15"/>
  <c r="Y262" i="15"/>
  <c r="X262" i="15"/>
  <c r="W262" i="15"/>
  <c r="V262" i="15"/>
  <c r="Y261" i="15"/>
  <c r="X261" i="15"/>
  <c r="W261" i="15"/>
  <c r="V261" i="15"/>
  <c r="Y260" i="15"/>
  <c r="X260" i="15"/>
  <c r="W260" i="15"/>
  <c r="V260" i="15"/>
  <c r="Y259" i="15"/>
  <c r="X259" i="15"/>
  <c r="W259" i="15"/>
  <c r="V259" i="15"/>
  <c r="Y258" i="15"/>
  <c r="X258" i="15"/>
  <c r="W258" i="15"/>
  <c r="V258" i="15"/>
  <c r="Y257" i="15"/>
  <c r="X257" i="15"/>
  <c r="W257" i="15"/>
  <c r="V257" i="15"/>
  <c r="Y256" i="15"/>
  <c r="X256" i="15"/>
  <c r="W256" i="15"/>
  <c r="V256" i="15"/>
  <c r="Y255" i="15"/>
  <c r="X255" i="15"/>
  <c r="W255" i="15"/>
  <c r="V255" i="15"/>
  <c r="Y254" i="15"/>
  <c r="X254" i="15"/>
  <c r="W254" i="15"/>
  <c r="V254" i="15"/>
  <c r="Y253" i="15"/>
  <c r="X253" i="15"/>
  <c r="W253" i="15"/>
  <c r="V253" i="15"/>
  <c r="Y252" i="15"/>
  <c r="X252" i="15"/>
  <c r="W252" i="15"/>
  <c r="V252" i="15"/>
  <c r="Y251" i="15"/>
  <c r="X251" i="15"/>
  <c r="W251" i="15"/>
  <c r="V251" i="15"/>
  <c r="Y250" i="15"/>
  <c r="X250" i="15"/>
  <c r="W250" i="15"/>
  <c r="V250" i="15"/>
  <c r="Y249" i="15"/>
  <c r="X249" i="15"/>
  <c r="W249" i="15"/>
  <c r="V249" i="15"/>
  <c r="Y248" i="15"/>
  <c r="X248" i="15"/>
  <c r="W248" i="15"/>
  <c r="V248" i="15"/>
  <c r="Y247" i="15"/>
  <c r="X247" i="15"/>
  <c r="W247" i="15"/>
  <c r="V247" i="15"/>
  <c r="Y246" i="15"/>
  <c r="X246" i="15"/>
  <c r="W246" i="15"/>
  <c r="V246" i="15"/>
  <c r="Y245" i="15"/>
  <c r="X245" i="15"/>
  <c r="W245" i="15"/>
  <c r="V245" i="15"/>
  <c r="Y244" i="15"/>
  <c r="X244" i="15"/>
  <c r="W244" i="15"/>
  <c r="V244" i="15"/>
  <c r="Y243" i="15"/>
  <c r="X243" i="15"/>
  <c r="W243" i="15"/>
  <c r="V243" i="15"/>
  <c r="Y242" i="15"/>
  <c r="X242" i="15"/>
  <c r="W242" i="15"/>
  <c r="V242" i="15"/>
  <c r="Y241" i="15"/>
  <c r="X241" i="15"/>
  <c r="W241" i="15"/>
  <c r="V241" i="15"/>
  <c r="Y240" i="15"/>
  <c r="X240" i="15"/>
  <c r="W240" i="15"/>
  <c r="V240" i="15"/>
  <c r="Y239" i="15"/>
  <c r="X239" i="15"/>
  <c r="W239" i="15"/>
  <c r="V239" i="15"/>
  <c r="Y238" i="15"/>
  <c r="X238" i="15"/>
  <c r="W238" i="15"/>
  <c r="V238" i="15"/>
  <c r="Y237" i="15"/>
  <c r="X237" i="15"/>
  <c r="W237" i="15"/>
  <c r="V237" i="15"/>
  <c r="Y236" i="15"/>
  <c r="X236" i="15"/>
  <c r="W236" i="15"/>
  <c r="V236" i="15"/>
  <c r="Y235" i="15"/>
  <c r="X235" i="15"/>
  <c r="W235" i="15"/>
  <c r="V235" i="15"/>
  <c r="Y234" i="15"/>
  <c r="X234" i="15"/>
  <c r="W234" i="15"/>
  <c r="V234" i="15"/>
  <c r="Y233" i="15"/>
  <c r="X233" i="15"/>
  <c r="W233" i="15"/>
  <c r="V233" i="15"/>
  <c r="Y232" i="15"/>
  <c r="X232" i="15"/>
  <c r="W232" i="15"/>
  <c r="V232" i="15"/>
  <c r="Y231" i="15"/>
  <c r="X231" i="15"/>
  <c r="W231" i="15"/>
  <c r="V231" i="15"/>
  <c r="Y230" i="15"/>
  <c r="X230" i="15"/>
  <c r="W230" i="15"/>
  <c r="V230" i="15"/>
  <c r="Y229" i="15"/>
  <c r="X229" i="15"/>
  <c r="W229" i="15"/>
  <c r="V229" i="15"/>
  <c r="Y228" i="15"/>
  <c r="X228" i="15"/>
  <c r="W228" i="15"/>
  <c r="V228" i="15"/>
  <c r="Y227" i="15"/>
  <c r="X227" i="15"/>
  <c r="W227" i="15"/>
  <c r="V227" i="15"/>
  <c r="Y226" i="15"/>
  <c r="X226" i="15"/>
  <c r="W226" i="15"/>
  <c r="V226" i="15"/>
  <c r="Y225" i="15"/>
  <c r="X225" i="15"/>
  <c r="W225" i="15"/>
  <c r="V225" i="15"/>
  <c r="Y224" i="15"/>
  <c r="X224" i="15"/>
  <c r="W224" i="15"/>
  <c r="V224" i="15"/>
  <c r="Y223" i="15"/>
  <c r="X223" i="15"/>
  <c r="W223" i="15"/>
  <c r="V223" i="15"/>
  <c r="Y222" i="15"/>
  <c r="X222" i="15"/>
  <c r="W222" i="15"/>
  <c r="V222" i="15"/>
  <c r="Y221" i="15"/>
  <c r="X221" i="15"/>
  <c r="W221" i="15"/>
  <c r="V221" i="15"/>
  <c r="Y220" i="15"/>
  <c r="X220" i="15"/>
  <c r="W220" i="15"/>
  <c r="V220" i="15"/>
  <c r="Y219" i="15"/>
  <c r="X219" i="15"/>
  <c r="W219" i="15"/>
  <c r="V219" i="15"/>
  <c r="Y218" i="15"/>
  <c r="X218" i="15"/>
  <c r="W218" i="15"/>
  <c r="V218" i="15"/>
  <c r="Y217" i="15"/>
  <c r="X217" i="15"/>
  <c r="W217" i="15"/>
  <c r="V217" i="15"/>
  <c r="Y216" i="15"/>
  <c r="X216" i="15"/>
  <c r="W216" i="15"/>
  <c r="V216" i="15"/>
  <c r="Y215" i="15"/>
  <c r="X215" i="15"/>
  <c r="W215" i="15"/>
  <c r="V215" i="15"/>
  <c r="Y214" i="15"/>
  <c r="X214" i="15"/>
  <c r="W214" i="15"/>
  <c r="V214" i="15"/>
  <c r="Y213" i="15"/>
  <c r="X213" i="15"/>
  <c r="W213" i="15"/>
  <c r="V213" i="15"/>
  <c r="Y212" i="15"/>
  <c r="X212" i="15"/>
  <c r="W212" i="15"/>
  <c r="V212" i="15"/>
  <c r="Y211" i="15"/>
  <c r="X211" i="15"/>
  <c r="W211" i="15"/>
  <c r="V211" i="15"/>
  <c r="Y210" i="15"/>
  <c r="X210" i="15"/>
  <c r="W210" i="15"/>
  <c r="V210" i="15"/>
  <c r="Y209" i="15"/>
  <c r="X209" i="15"/>
  <c r="W209" i="15"/>
  <c r="V209" i="15"/>
  <c r="Y208" i="15"/>
  <c r="X208" i="15"/>
  <c r="W208" i="15"/>
  <c r="V208" i="15"/>
  <c r="Y207" i="15"/>
  <c r="X207" i="15"/>
  <c r="W207" i="15"/>
  <c r="V207" i="15"/>
  <c r="Y206" i="15"/>
  <c r="X206" i="15"/>
  <c r="W206" i="15"/>
  <c r="V206" i="15"/>
  <c r="Y205" i="15"/>
  <c r="X205" i="15"/>
  <c r="W205" i="15"/>
  <c r="V205" i="15"/>
  <c r="Y204" i="15"/>
  <c r="X204" i="15"/>
  <c r="W204" i="15"/>
  <c r="V204" i="15"/>
  <c r="Y203" i="15"/>
  <c r="X203" i="15"/>
  <c r="W203" i="15"/>
  <c r="V203" i="15"/>
  <c r="Y202" i="15"/>
  <c r="X202" i="15"/>
  <c r="W202" i="15"/>
  <c r="V202" i="15"/>
  <c r="Y201" i="15"/>
  <c r="X201" i="15"/>
  <c r="W201" i="15"/>
  <c r="V201" i="15"/>
  <c r="Y200" i="15"/>
  <c r="X200" i="15"/>
  <c r="W200" i="15"/>
  <c r="V200" i="15"/>
  <c r="Y199" i="15"/>
  <c r="X199" i="15"/>
  <c r="W199" i="15"/>
  <c r="V199" i="15"/>
  <c r="Y198" i="15"/>
  <c r="X198" i="15"/>
  <c r="W198" i="15"/>
  <c r="V198" i="15"/>
  <c r="Y197" i="15"/>
  <c r="X197" i="15"/>
  <c r="W197" i="15"/>
  <c r="V197" i="15"/>
  <c r="Y196" i="15"/>
  <c r="X196" i="15"/>
  <c r="W196" i="15"/>
  <c r="V196" i="15"/>
  <c r="Y195" i="15"/>
  <c r="X195" i="15"/>
  <c r="W195" i="15"/>
  <c r="V195" i="15"/>
  <c r="Y194" i="15"/>
  <c r="X194" i="15"/>
  <c r="W194" i="15"/>
  <c r="V194" i="15"/>
  <c r="Y193" i="15"/>
  <c r="X193" i="15"/>
  <c r="W193" i="15"/>
  <c r="V193" i="15"/>
  <c r="Y192" i="15"/>
  <c r="X192" i="15"/>
  <c r="W192" i="15"/>
  <c r="V192" i="15"/>
  <c r="Y191" i="15"/>
  <c r="X191" i="15"/>
  <c r="W191" i="15"/>
  <c r="V191" i="15"/>
  <c r="Y190" i="15"/>
  <c r="X190" i="15"/>
  <c r="W190" i="15"/>
  <c r="V190" i="15"/>
  <c r="Y189" i="15"/>
  <c r="X189" i="15"/>
  <c r="W189" i="15"/>
  <c r="V189" i="15"/>
  <c r="Y188" i="15"/>
  <c r="X188" i="15"/>
  <c r="W188" i="15"/>
  <c r="V188" i="15"/>
  <c r="Y187" i="15"/>
  <c r="X187" i="15"/>
  <c r="W187" i="15"/>
  <c r="V187" i="15"/>
  <c r="Y186" i="15"/>
  <c r="X186" i="15"/>
  <c r="W186" i="15"/>
  <c r="V186" i="15"/>
  <c r="Y185" i="15"/>
  <c r="X185" i="15"/>
  <c r="W185" i="15"/>
  <c r="V185" i="15"/>
  <c r="Y184" i="15"/>
  <c r="X184" i="15"/>
  <c r="W184" i="15"/>
  <c r="V184" i="15"/>
  <c r="Y183" i="15"/>
  <c r="X183" i="15"/>
  <c r="W183" i="15"/>
  <c r="V183" i="15"/>
  <c r="Y182" i="15"/>
  <c r="X182" i="15"/>
  <c r="W182" i="15"/>
  <c r="V182" i="15"/>
  <c r="Y181" i="15"/>
  <c r="X181" i="15"/>
  <c r="W181" i="15"/>
  <c r="V181" i="15"/>
  <c r="Y180" i="15"/>
  <c r="X180" i="15"/>
  <c r="W180" i="15"/>
  <c r="V180" i="15"/>
  <c r="Y179" i="15"/>
  <c r="X179" i="15"/>
  <c r="W179" i="15"/>
  <c r="V179" i="15"/>
  <c r="Y178" i="15"/>
  <c r="X178" i="15"/>
  <c r="W178" i="15"/>
  <c r="V178" i="15"/>
  <c r="Y177" i="15"/>
  <c r="X177" i="15"/>
  <c r="W177" i="15"/>
  <c r="V177" i="15"/>
  <c r="Y176" i="15"/>
  <c r="X176" i="15"/>
  <c r="W176" i="15"/>
  <c r="V176" i="15"/>
  <c r="Y175" i="15"/>
  <c r="X175" i="15"/>
  <c r="W175" i="15"/>
  <c r="V175" i="15"/>
  <c r="Y174" i="15"/>
  <c r="X174" i="15"/>
  <c r="W174" i="15"/>
  <c r="V174" i="15"/>
  <c r="Y173" i="15"/>
  <c r="X173" i="15"/>
  <c r="W173" i="15"/>
  <c r="V173" i="15"/>
  <c r="Y172" i="15"/>
  <c r="X172" i="15"/>
  <c r="W172" i="15"/>
  <c r="V172" i="15"/>
  <c r="Y171" i="15"/>
  <c r="X171" i="15"/>
  <c r="W171" i="15"/>
  <c r="V171" i="15"/>
  <c r="Y170" i="15"/>
  <c r="X170" i="15"/>
  <c r="W170" i="15"/>
  <c r="V170" i="15"/>
  <c r="Y169" i="15"/>
  <c r="X169" i="15"/>
  <c r="W169" i="15"/>
  <c r="V169" i="15"/>
  <c r="Y168" i="15"/>
  <c r="X168" i="15"/>
  <c r="W168" i="15"/>
  <c r="V168" i="15"/>
  <c r="Y167" i="15"/>
  <c r="X167" i="15"/>
  <c r="W167" i="15"/>
  <c r="V167" i="15"/>
  <c r="Y166" i="15"/>
  <c r="X166" i="15"/>
  <c r="W166" i="15"/>
  <c r="V166" i="15"/>
  <c r="Y165" i="15"/>
  <c r="X165" i="15"/>
  <c r="W165" i="15"/>
  <c r="V165" i="15"/>
  <c r="Y164" i="15"/>
  <c r="X164" i="15"/>
  <c r="W164" i="15"/>
  <c r="V164" i="15"/>
  <c r="Y163" i="15"/>
  <c r="X163" i="15"/>
  <c r="W163" i="15"/>
  <c r="V163" i="15"/>
  <c r="Y162" i="15"/>
  <c r="X162" i="15"/>
  <c r="W162" i="15"/>
  <c r="V162" i="15"/>
  <c r="Y161" i="15"/>
  <c r="X161" i="15"/>
  <c r="W161" i="15"/>
  <c r="V161" i="15"/>
  <c r="Y160" i="15"/>
  <c r="X160" i="15"/>
  <c r="W160" i="15"/>
  <c r="V160" i="15"/>
  <c r="Y159" i="15"/>
  <c r="X159" i="15"/>
  <c r="W159" i="15"/>
  <c r="V159" i="15"/>
  <c r="Y158" i="15"/>
  <c r="X158" i="15"/>
  <c r="W158" i="15"/>
  <c r="V158" i="15"/>
  <c r="Y157" i="15"/>
  <c r="X157" i="15"/>
  <c r="W157" i="15"/>
  <c r="V157" i="15"/>
  <c r="Y156" i="15"/>
  <c r="X156" i="15"/>
  <c r="W156" i="15"/>
  <c r="V156" i="15"/>
  <c r="Y155" i="15"/>
  <c r="X155" i="15"/>
  <c r="W155" i="15"/>
  <c r="V155" i="15"/>
  <c r="Y154" i="15"/>
  <c r="X154" i="15"/>
  <c r="W154" i="15"/>
  <c r="V154" i="15"/>
  <c r="Y153" i="15"/>
  <c r="X153" i="15"/>
  <c r="W153" i="15"/>
  <c r="V153" i="15"/>
  <c r="Y152" i="15"/>
  <c r="X152" i="15"/>
  <c r="W152" i="15"/>
  <c r="V152" i="15"/>
  <c r="Y151" i="15"/>
  <c r="X151" i="15"/>
  <c r="W151" i="15"/>
  <c r="V151" i="15"/>
  <c r="Y150" i="15"/>
  <c r="X150" i="15"/>
  <c r="W150" i="15"/>
  <c r="V150" i="15"/>
  <c r="Y149" i="15"/>
  <c r="X149" i="15"/>
  <c r="W149" i="15"/>
  <c r="V149" i="15"/>
  <c r="Y148" i="15"/>
  <c r="X148" i="15"/>
  <c r="W148" i="15"/>
  <c r="V148" i="15"/>
  <c r="Y147" i="15"/>
  <c r="X147" i="15"/>
  <c r="W147" i="15"/>
  <c r="V147" i="15"/>
  <c r="Y146" i="15"/>
  <c r="X146" i="15"/>
  <c r="W146" i="15"/>
  <c r="V146" i="15"/>
  <c r="Y145" i="15"/>
  <c r="X145" i="15"/>
  <c r="W145" i="15"/>
  <c r="V145" i="15"/>
  <c r="Y144" i="15"/>
  <c r="X144" i="15"/>
  <c r="W144" i="15"/>
  <c r="V144" i="15"/>
  <c r="Y143" i="15"/>
  <c r="X143" i="15"/>
  <c r="W143" i="15"/>
  <c r="V143" i="15"/>
  <c r="Y142" i="15"/>
  <c r="X142" i="15"/>
  <c r="W142" i="15"/>
  <c r="V142" i="15"/>
  <c r="Y141" i="15"/>
  <c r="X141" i="15"/>
  <c r="W141" i="15"/>
  <c r="V141" i="15"/>
  <c r="Y140" i="15"/>
  <c r="X140" i="15"/>
  <c r="W140" i="15"/>
  <c r="V140" i="15"/>
  <c r="Y139" i="15"/>
  <c r="X139" i="15"/>
  <c r="W139" i="15"/>
  <c r="V139" i="15"/>
  <c r="Y138" i="15"/>
  <c r="X138" i="15"/>
  <c r="W138" i="15"/>
  <c r="V138" i="15"/>
  <c r="Y137" i="15"/>
  <c r="X137" i="15"/>
  <c r="W137" i="15"/>
  <c r="V137" i="15"/>
  <c r="Y136" i="15"/>
  <c r="X136" i="15"/>
  <c r="W136" i="15"/>
  <c r="V136" i="15"/>
  <c r="Y135" i="15"/>
  <c r="X135" i="15"/>
  <c r="W135" i="15"/>
  <c r="V135" i="15"/>
  <c r="Y134" i="15"/>
  <c r="X134" i="15"/>
  <c r="W134" i="15"/>
  <c r="V134" i="15"/>
  <c r="Y133" i="15"/>
  <c r="X133" i="15"/>
  <c r="W133" i="15"/>
  <c r="V133" i="15"/>
  <c r="Y132" i="15"/>
  <c r="X132" i="15"/>
  <c r="W132" i="15"/>
  <c r="V132" i="15"/>
  <c r="Y131" i="15"/>
  <c r="X131" i="15"/>
  <c r="W131" i="15"/>
  <c r="V131" i="15"/>
  <c r="Y130" i="15"/>
  <c r="X130" i="15"/>
  <c r="W130" i="15"/>
  <c r="V130" i="15"/>
  <c r="Y129" i="15"/>
  <c r="X129" i="15"/>
  <c r="W129" i="15"/>
  <c r="V129" i="15"/>
  <c r="Y128" i="15"/>
  <c r="X128" i="15"/>
  <c r="W128" i="15"/>
  <c r="V128" i="15"/>
  <c r="Y127" i="15"/>
  <c r="X127" i="15"/>
  <c r="W127" i="15"/>
  <c r="V127" i="15"/>
  <c r="Y126" i="15"/>
  <c r="X126" i="15"/>
  <c r="W126" i="15"/>
  <c r="V126" i="15"/>
  <c r="Y125" i="15"/>
  <c r="X125" i="15"/>
  <c r="W125" i="15"/>
  <c r="V125" i="15"/>
  <c r="Y124" i="15"/>
  <c r="X124" i="15"/>
  <c r="W124" i="15"/>
  <c r="V124" i="15"/>
  <c r="Y123" i="15"/>
  <c r="X123" i="15"/>
  <c r="W123" i="15"/>
  <c r="V123" i="15"/>
  <c r="Y122" i="15"/>
  <c r="X122" i="15"/>
  <c r="W122" i="15"/>
  <c r="V122" i="15"/>
  <c r="Y121" i="15"/>
  <c r="X121" i="15"/>
  <c r="W121" i="15"/>
  <c r="V121" i="15"/>
  <c r="Y120" i="15"/>
  <c r="X120" i="15"/>
  <c r="W120" i="15"/>
  <c r="V120" i="15"/>
  <c r="Y119" i="15"/>
  <c r="X119" i="15"/>
  <c r="W119" i="15"/>
  <c r="V119" i="15"/>
  <c r="Y118" i="15"/>
  <c r="X118" i="15"/>
  <c r="W118" i="15"/>
  <c r="V118" i="15"/>
  <c r="Y117" i="15"/>
  <c r="X117" i="15"/>
  <c r="V117" i="15"/>
  <c r="Y116" i="15"/>
  <c r="X116" i="15"/>
  <c r="W116" i="15"/>
  <c r="V116" i="15"/>
  <c r="Y115" i="15"/>
  <c r="X115" i="15"/>
  <c r="W115" i="15"/>
  <c r="V115" i="15"/>
  <c r="Y114" i="15"/>
  <c r="X114" i="15"/>
  <c r="W114" i="15"/>
  <c r="V114" i="15"/>
  <c r="Y113" i="15"/>
  <c r="X113" i="15"/>
  <c r="W113" i="15"/>
  <c r="V113" i="15"/>
  <c r="Y112" i="15"/>
  <c r="X112" i="15"/>
  <c r="W112" i="15"/>
  <c r="V112" i="15"/>
  <c r="Y111" i="15"/>
  <c r="X111" i="15"/>
  <c r="W111" i="15"/>
  <c r="V111" i="15"/>
  <c r="Y110" i="15"/>
  <c r="X110" i="15"/>
  <c r="W110" i="15"/>
  <c r="V110" i="15"/>
  <c r="Y109" i="15"/>
  <c r="X109" i="15"/>
  <c r="W109" i="15"/>
  <c r="V109" i="15"/>
  <c r="Y108" i="15"/>
  <c r="X108" i="15"/>
  <c r="W108" i="15"/>
  <c r="V108" i="15"/>
  <c r="Y107" i="15"/>
  <c r="X107" i="15"/>
  <c r="W107" i="15"/>
  <c r="V107" i="15"/>
  <c r="Y106" i="15"/>
  <c r="X106" i="15"/>
  <c r="W106" i="15"/>
  <c r="V106" i="15"/>
  <c r="Y105" i="15"/>
  <c r="X105" i="15"/>
  <c r="W105" i="15"/>
  <c r="V105" i="15"/>
  <c r="Y104" i="15"/>
  <c r="X104" i="15"/>
  <c r="W104" i="15"/>
  <c r="V104" i="15"/>
  <c r="Y103" i="15"/>
  <c r="X103" i="15"/>
  <c r="W103" i="15"/>
  <c r="V103" i="15"/>
  <c r="Y102" i="15"/>
  <c r="X102" i="15"/>
  <c r="W102" i="15"/>
  <c r="V102" i="15"/>
  <c r="Y101" i="15"/>
  <c r="X101" i="15"/>
  <c r="W101" i="15"/>
  <c r="V101" i="15"/>
  <c r="Y100" i="15"/>
  <c r="X100" i="15"/>
  <c r="W100" i="15"/>
  <c r="V100" i="15"/>
  <c r="Y99" i="15"/>
  <c r="X99" i="15"/>
  <c r="W99" i="15"/>
  <c r="V99" i="15"/>
  <c r="Y98" i="15"/>
  <c r="X98" i="15"/>
  <c r="W98" i="15"/>
  <c r="V98" i="15"/>
  <c r="Y97" i="15"/>
  <c r="X97" i="15"/>
  <c r="W97" i="15"/>
  <c r="V97" i="15"/>
  <c r="Y96" i="15"/>
  <c r="X96" i="15"/>
  <c r="W96" i="15"/>
  <c r="V96" i="15"/>
  <c r="Y95" i="15"/>
  <c r="X95" i="15"/>
  <c r="W95" i="15"/>
  <c r="V95" i="15"/>
  <c r="Y94" i="15"/>
  <c r="X94" i="15"/>
  <c r="W94" i="15"/>
  <c r="V94" i="15"/>
  <c r="Y93" i="15"/>
  <c r="X93" i="15"/>
  <c r="W93" i="15"/>
  <c r="V93" i="15"/>
  <c r="Y92" i="15"/>
  <c r="X92" i="15"/>
  <c r="W92" i="15"/>
  <c r="V92" i="15"/>
  <c r="Y91" i="15"/>
  <c r="X91" i="15"/>
  <c r="W91" i="15"/>
  <c r="V91" i="15"/>
  <c r="Y90" i="15"/>
  <c r="X90" i="15"/>
  <c r="W90" i="15"/>
  <c r="V90" i="15"/>
  <c r="Y89" i="15"/>
  <c r="X89" i="15"/>
  <c r="W89" i="15"/>
  <c r="V89" i="15"/>
  <c r="Y88" i="15"/>
  <c r="X88" i="15"/>
  <c r="W88" i="15"/>
  <c r="V88" i="15"/>
  <c r="Y87" i="15"/>
  <c r="X87" i="15"/>
  <c r="W87" i="15"/>
  <c r="V87" i="15"/>
  <c r="Y86" i="15"/>
  <c r="X86" i="15"/>
  <c r="W86" i="15"/>
  <c r="V86" i="15"/>
  <c r="Y85" i="15"/>
  <c r="X85" i="15"/>
  <c r="W85" i="15"/>
  <c r="V85" i="15"/>
  <c r="Y84" i="15"/>
  <c r="X84" i="15"/>
  <c r="W84" i="15"/>
  <c r="V84" i="15"/>
  <c r="Y83" i="15"/>
  <c r="X83" i="15"/>
  <c r="W83" i="15"/>
  <c r="V83" i="15"/>
  <c r="Y82" i="15"/>
  <c r="X82" i="15"/>
  <c r="W82" i="15"/>
  <c r="V82" i="15"/>
  <c r="Y81" i="15"/>
  <c r="X81" i="15"/>
  <c r="W81" i="15"/>
  <c r="V81" i="15"/>
  <c r="Y80" i="15"/>
  <c r="X80" i="15"/>
  <c r="W80" i="15"/>
  <c r="V80" i="15"/>
  <c r="Y79" i="15"/>
  <c r="X79" i="15"/>
  <c r="W79" i="15"/>
  <c r="V79" i="15"/>
  <c r="Y78" i="15"/>
  <c r="X78" i="15"/>
  <c r="W78" i="15"/>
  <c r="V78" i="15"/>
  <c r="Y77" i="15"/>
  <c r="X77" i="15"/>
  <c r="W77" i="15"/>
  <c r="V77" i="15"/>
  <c r="Y76" i="15"/>
  <c r="X76" i="15"/>
  <c r="W76" i="15"/>
  <c r="V76" i="15"/>
  <c r="Y75" i="15"/>
  <c r="X75" i="15"/>
  <c r="W75" i="15"/>
  <c r="V75" i="15"/>
  <c r="Y74" i="15"/>
  <c r="X74" i="15"/>
  <c r="W74" i="15"/>
  <c r="V74" i="15"/>
  <c r="Y73" i="15"/>
  <c r="X73" i="15"/>
  <c r="W73" i="15"/>
  <c r="V73" i="15"/>
  <c r="Y72" i="15"/>
  <c r="X72" i="15"/>
  <c r="W72" i="15"/>
  <c r="V72" i="15"/>
  <c r="Y71" i="15"/>
  <c r="X71" i="15"/>
  <c r="W71" i="15"/>
  <c r="V71" i="15"/>
  <c r="Y70" i="15"/>
  <c r="X70" i="15"/>
  <c r="W70" i="15"/>
  <c r="V70" i="15"/>
  <c r="Y69" i="15"/>
  <c r="X69" i="15"/>
  <c r="W69" i="15"/>
  <c r="V69" i="15"/>
  <c r="Y68" i="15"/>
  <c r="X68" i="15"/>
  <c r="W68" i="15"/>
  <c r="V68" i="15"/>
  <c r="Y67" i="15"/>
  <c r="X67" i="15"/>
  <c r="W67" i="15"/>
  <c r="V67" i="15"/>
  <c r="Y66" i="15"/>
  <c r="X66" i="15"/>
  <c r="W66" i="15"/>
  <c r="V66" i="15"/>
  <c r="Y65" i="15"/>
  <c r="X65" i="15"/>
  <c r="W65" i="15"/>
  <c r="V65" i="15"/>
  <c r="Y64" i="15"/>
  <c r="X64" i="15"/>
  <c r="W64" i="15"/>
  <c r="V64" i="15"/>
  <c r="Y63" i="15"/>
  <c r="X63" i="15"/>
  <c r="W63" i="15"/>
  <c r="V63" i="15"/>
  <c r="Y62" i="15"/>
  <c r="X62" i="15"/>
  <c r="W62" i="15"/>
  <c r="V62" i="15"/>
  <c r="Y61" i="15"/>
  <c r="X61" i="15"/>
  <c r="W61" i="15"/>
  <c r="V61" i="15"/>
  <c r="Y60" i="15"/>
  <c r="X60" i="15"/>
  <c r="W60" i="15"/>
  <c r="V60" i="15"/>
  <c r="Y59" i="15"/>
  <c r="X59" i="15"/>
  <c r="W59" i="15"/>
  <c r="V59" i="15"/>
  <c r="Y58" i="15"/>
  <c r="X58" i="15"/>
  <c r="W58" i="15"/>
  <c r="V58" i="15"/>
  <c r="Y57" i="15"/>
  <c r="X57" i="15"/>
  <c r="W57" i="15"/>
  <c r="V57" i="15"/>
  <c r="Y56" i="15"/>
  <c r="X56" i="15"/>
  <c r="W56" i="15"/>
  <c r="V56" i="15"/>
  <c r="Y55" i="15"/>
  <c r="X55" i="15"/>
  <c r="W55" i="15"/>
  <c r="V55" i="15"/>
  <c r="Y54" i="15"/>
  <c r="X54" i="15"/>
  <c r="W54" i="15"/>
  <c r="V54" i="15"/>
  <c r="Y53" i="15"/>
  <c r="X53" i="15"/>
  <c r="W53" i="15"/>
  <c r="V53" i="15"/>
  <c r="Y52" i="15"/>
  <c r="X52" i="15"/>
  <c r="W52" i="15"/>
  <c r="V52" i="15"/>
  <c r="Y51" i="15"/>
  <c r="X51" i="15"/>
  <c r="W51" i="15"/>
  <c r="V51" i="15"/>
  <c r="Y50" i="15"/>
  <c r="X50" i="15"/>
  <c r="W50" i="15"/>
  <c r="V50" i="15"/>
  <c r="Y49" i="15"/>
  <c r="X49" i="15"/>
  <c r="W49" i="15"/>
  <c r="V49" i="15"/>
  <c r="Y48" i="15"/>
  <c r="X48" i="15"/>
  <c r="W48" i="15"/>
  <c r="V48" i="15"/>
  <c r="Y47" i="15"/>
  <c r="X47" i="15"/>
  <c r="W47" i="15"/>
  <c r="V47" i="15"/>
  <c r="Y46" i="15"/>
  <c r="X46" i="15"/>
  <c r="W46" i="15"/>
  <c r="V46" i="15"/>
  <c r="Y45" i="15"/>
  <c r="X45" i="15"/>
  <c r="W45" i="15"/>
  <c r="V45" i="15"/>
  <c r="Y44" i="15"/>
  <c r="X44" i="15"/>
  <c r="W44" i="15"/>
  <c r="V44" i="15"/>
  <c r="Y43" i="15"/>
  <c r="X43" i="15"/>
  <c r="W43" i="15"/>
  <c r="V43" i="15"/>
  <c r="Y42" i="15"/>
  <c r="X42" i="15"/>
  <c r="W42" i="15"/>
  <c r="V42" i="15"/>
  <c r="Y41" i="15"/>
  <c r="X41" i="15"/>
  <c r="W41" i="15"/>
  <c r="V41" i="15"/>
  <c r="Y40" i="15"/>
  <c r="X40" i="15"/>
  <c r="W40" i="15"/>
  <c r="V40" i="15"/>
  <c r="Y39" i="15"/>
  <c r="X39" i="15"/>
  <c r="W39" i="15"/>
  <c r="V39" i="15"/>
  <c r="Y38" i="15"/>
  <c r="X38" i="15"/>
  <c r="W38" i="15"/>
  <c r="V38" i="15"/>
  <c r="Y37" i="15"/>
  <c r="X37" i="15"/>
  <c r="W37" i="15"/>
  <c r="V37" i="15"/>
  <c r="Y36" i="15"/>
  <c r="X36" i="15"/>
  <c r="W36" i="15"/>
  <c r="V36" i="15"/>
  <c r="Y35" i="15"/>
  <c r="X35" i="15"/>
  <c r="W35" i="15"/>
  <c r="V35" i="15"/>
  <c r="Y34" i="15"/>
  <c r="X34" i="15"/>
  <c r="W34" i="15"/>
  <c r="V34" i="15"/>
  <c r="Y33" i="15"/>
  <c r="X33" i="15"/>
  <c r="W33" i="15"/>
  <c r="V33" i="15"/>
  <c r="Y32" i="15"/>
  <c r="X32" i="15"/>
  <c r="W32" i="15"/>
  <c r="V32" i="15"/>
  <c r="Y31" i="15"/>
  <c r="X31" i="15"/>
  <c r="W31" i="15"/>
  <c r="V31" i="15"/>
  <c r="Y30" i="15"/>
  <c r="X30" i="15"/>
  <c r="W30" i="15"/>
  <c r="V30" i="15"/>
  <c r="Y29" i="15"/>
  <c r="X29" i="15"/>
  <c r="W29" i="15"/>
  <c r="V29" i="15"/>
  <c r="Y28" i="15"/>
  <c r="X28" i="15"/>
  <c r="W28" i="15"/>
  <c r="V28" i="15"/>
  <c r="Y27" i="15"/>
  <c r="X27" i="15"/>
  <c r="W27" i="15"/>
  <c r="V27" i="15"/>
  <c r="Y26" i="15"/>
  <c r="X26" i="15"/>
  <c r="W26" i="15"/>
  <c r="V26" i="15"/>
  <c r="Y25" i="15"/>
  <c r="X25" i="15"/>
  <c r="W25" i="15"/>
  <c r="V25" i="15"/>
  <c r="Y24" i="15"/>
  <c r="X24" i="15"/>
  <c r="W24" i="15"/>
  <c r="V24" i="15"/>
  <c r="Y23" i="15"/>
  <c r="X23" i="15"/>
  <c r="W23" i="15"/>
  <c r="V23" i="15"/>
  <c r="Y22" i="15"/>
  <c r="X22" i="15"/>
  <c r="W22" i="15"/>
  <c r="V22" i="15"/>
  <c r="Y21" i="15"/>
  <c r="X21" i="15"/>
  <c r="W21" i="15"/>
  <c r="V21" i="15"/>
  <c r="Y20" i="15"/>
  <c r="X20" i="15"/>
  <c r="W20" i="15"/>
  <c r="V20" i="15"/>
  <c r="Y19" i="15"/>
  <c r="X19" i="15"/>
  <c r="W19" i="15"/>
  <c r="V19" i="15"/>
  <c r="Y18" i="15"/>
  <c r="X18" i="15"/>
  <c r="W18" i="15"/>
  <c r="V18" i="15"/>
  <c r="Y17" i="15"/>
  <c r="X17" i="15"/>
  <c r="W17" i="15"/>
  <c r="V17" i="15"/>
  <c r="Y16" i="15"/>
  <c r="X16" i="15"/>
  <c r="W16" i="15"/>
  <c r="V16" i="15"/>
  <c r="Y15" i="15"/>
  <c r="X15" i="15"/>
  <c r="W15" i="15"/>
  <c r="V15" i="15"/>
  <c r="Y14" i="15"/>
  <c r="X14" i="15"/>
  <c r="W14" i="15"/>
  <c r="V14" i="15"/>
  <c r="Y13" i="15"/>
  <c r="X13" i="15"/>
  <c r="W13" i="15"/>
  <c r="V13" i="15"/>
  <c r="Y12" i="15"/>
  <c r="X12" i="15"/>
  <c r="W12" i="15"/>
  <c r="V12" i="15"/>
  <c r="Y11" i="15"/>
  <c r="X11" i="15"/>
  <c r="W11" i="15"/>
  <c r="V11" i="15"/>
  <c r="Y10" i="15"/>
  <c r="X10" i="15"/>
  <c r="W10" i="15"/>
  <c r="V10" i="15"/>
  <c r="Y9" i="15"/>
  <c r="X9" i="15"/>
  <c r="W9" i="15"/>
  <c r="V9" i="15"/>
  <c r="Y8" i="15"/>
  <c r="X8" i="15"/>
  <c r="W8" i="15"/>
  <c r="V8" i="15"/>
  <c r="Y7" i="15"/>
  <c r="X7" i="15"/>
  <c r="W7" i="15"/>
  <c r="V7" i="15"/>
  <c r="Y6" i="15"/>
  <c r="X6" i="15"/>
  <c r="W6" i="15"/>
  <c r="V6" i="15"/>
  <c r="Z125" i="15" l="1"/>
  <c r="Z40" i="15"/>
  <c r="Z41" i="15"/>
  <c r="Z42" i="15"/>
  <c r="Z43" i="15"/>
  <c r="Z44" i="15"/>
  <c r="Z45" i="15"/>
  <c r="Z46" i="15"/>
  <c r="Z47" i="15"/>
  <c r="Z48" i="15"/>
  <c r="Z49" i="15"/>
  <c r="Z50" i="15"/>
  <c r="Z51" i="15"/>
  <c r="Z52" i="15"/>
  <c r="Z53" i="15"/>
  <c r="Z54" i="15"/>
  <c r="Z55" i="15"/>
  <c r="Z56" i="15"/>
  <c r="Z57" i="15"/>
  <c r="AD56" i="15" s="1"/>
  <c r="Z58" i="15"/>
  <c r="Z59" i="15"/>
  <c r="Z60" i="15"/>
  <c r="Z61" i="15"/>
  <c r="Z62" i="15"/>
  <c r="Z63" i="15"/>
  <c r="Z64" i="15"/>
  <c r="Z65" i="15"/>
  <c r="Z66" i="15"/>
  <c r="Z67" i="15"/>
  <c r="Z68" i="15"/>
  <c r="Z69" i="15"/>
  <c r="Z70" i="15"/>
  <c r="Z71" i="15"/>
  <c r="Z72" i="15"/>
  <c r="Z73" i="15"/>
  <c r="Z74" i="15"/>
  <c r="Z75" i="15"/>
  <c r="AD74" i="15" s="1"/>
  <c r="Z76" i="15"/>
  <c r="Z77" i="15"/>
  <c r="Z81" i="15"/>
  <c r="Z85" i="15"/>
  <c r="Z86" i="15"/>
  <c r="Z87" i="15"/>
  <c r="Z88" i="15"/>
  <c r="Z89" i="15"/>
  <c r="Z90" i="15"/>
  <c r="Z91" i="15"/>
  <c r="Z92" i="15"/>
  <c r="Z93" i="15"/>
  <c r="Z94" i="15"/>
  <c r="Z95" i="15"/>
  <c r="Z96" i="15"/>
  <c r="Z97" i="15"/>
  <c r="Z98" i="15"/>
  <c r="Z99" i="15"/>
  <c r="Z100" i="15"/>
  <c r="Z101" i="15"/>
  <c r="Z102" i="15"/>
  <c r="Z103" i="15"/>
  <c r="Z104" i="15"/>
  <c r="Z105" i="15"/>
  <c r="Z113" i="15"/>
  <c r="Z117" i="15"/>
  <c r="AD116" i="15" s="1"/>
  <c r="Z118" i="15"/>
  <c r="Z119" i="15"/>
  <c r="Z120" i="15"/>
  <c r="Z121" i="15"/>
  <c r="Z122" i="15"/>
  <c r="Z123" i="15"/>
  <c r="Z124" i="15"/>
  <c r="Z234" i="15"/>
  <c r="Z235" i="15"/>
  <c r="Z340" i="15"/>
  <c r="Z341" i="15"/>
  <c r="Z342" i="15"/>
  <c r="Z343" i="15"/>
  <c r="Z344" i="15"/>
  <c r="Z345" i="15"/>
  <c r="AD344" i="15" s="1"/>
  <c r="Z346" i="15"/>
  <c r="Z347" i="15"/>
  <c r="AD346" i="15" s="1"/>
  <c r="Z348" i="15"/>
  <c r="Z349" i="15"/>
  <c r="Z350" i="15"/>
  <c r="Z351" i="15"/>
  <c r="Z352" i="15"/>
  <c r="Z353" i="15"/>
  <c r="Z354" i="15"/>
  <c r="Z355" i="15"/>
  <c r="Z356" i="15"/>
  <c r="Z357" i="15"/>
  <c r="Z358" i="15"/>
  <c r="Z359" i="15"/>
  <c r="Z360" i="15"/>
  <c r="Z361" i="15"/>
  <c r="Z362" i="15"/>
  <c r="Z363" i="15"/>
  <c r="Z364" i="15"/>
  <c r="Z417" i="15"/>
  <c r="AD416" i="15" s="1"/>
  <c r="Z510" i="15"/>
  <c r="Z511" i="15"/>
  <c r="Z512" i="15"/>
  <c r="Z513" i="15"/>
  <c r="Z514" i="15"/>
  <c r="Z515" i="15"/>
  <c r="Z516" i="15"/>
  <c r="Z517" i="15"/>
  <c r="AD516" i="15" s="1"/>
  <c r="Z518" i="15"/>
  <c r="Z519" i="15"/>
  <c r="Z520" i="15"/>
  <c r="Z521" i="15"/>
  <c r="AD520" i="15" s="1"/>
  <c r="Z537" i="15"/>
  <c r="AD536" i="15" s="1"/>
  <c r="Z538" i="15"/>
  <c r="Z539" i="15"/>
  <c r="Z763" i="15"/>
  <c r="Z780" i="15"/>
  <c r="Z781" i="15"/>
  <c r="Z782" i="15"/>
  <c r="Z783" i="15"/>
  <c r="Z784" i="15"/>
  <c r="Z786" i="15"/>
  <c r="Z788" i="15"/>
  <c r="Z789" i="15"/>
  <c r="Z790" i="15"/>
  <c r="Z792" i="15"/>
  <c r="Z793" i="15"/>
  <c r="Z794" i="15"/>
  <c r="Z796" i="15"/>
  <c r="Z798" i="15"/>
  <c r="Z799" i="15"/>
  <c r="Z618" i="15"/>
  <c r="Z540" i="15"/>
  <c r="Z541" i="15"/>
  <c r="Z542" i="15"/>
  <c r="Z543" i="15"/>
  <c r="Z544" i="15"/>
  <c r="Z545" i="15"/>
  <c r="AD544" i="15" s="1"/>
  <c r="Z546" i="15"/>
  <c r="Z547" i="15"/>
  <c r="AD546" i="15" s="1"/>
  <c r="Z575" i="15"/>
  <c r="AD574" i="15" s="1"/>
  <c r="Z576" i="15"/>
  <c r="Z577" i="15"/>
  <c r="AD576" i="15" s="1"/>
  <c r="Z578" i="15"/>
  <c r="Z579" i="15"/>
  <c r="AD578" i="15" s="1"/>
  <c r="Z580" i="15"/>
  <c r="Z581" i="15"/>
  <c r="AD580" i="15" s="1"/>
  <c r="Z582" i="15"/>
  <c r="Z583" i="15"/>
  <c r="AD582" i="15" s="1"/>
  <c r="Z584" i="15"/>
  <c r="Z585" i="15"/>
  <c r="AD584" i="15" s="1"/>
  <c r="Z586" i="15"/>
  <c r="Z587" i="15"/>
  <c r="AD586" i="15" s="1"/>
  <c r="Z588" i="15"/>
  <c r="Z589" i="15"/>
  <c r="Z590" i="15"/>
  <c r="Z591" i="15"/>
  <c r="Z592" i="15"/>
  <c r="Z593" i="15"/>
  <c r="Z594" i="15"/>
  <c r="Z595" i="15"/>
  <c r="Z596" i="15"/>
  <c r="Z597" i="15"/>
  <c r="Z598" i="15"/>
  <c r="Z599" i="15"/>
  <c r="Z600" i="15"/>
  <c r="Z601" i="15"/>
  <c r="Z602" i="15"/>
  <c r="Z603" i="15"/>
  <c r="Z604" i="15"/>
  <c r="Z605" i="15"/>
  <c r="Z606" i="15"/>
  <c r="Z607" i="15"/>
  <c r="Z625" i="15"/>
  <c r="Z626" i="15"/>
  <c r="Z627" i="15"/>
  <c r="Z628" i="15"/>
  <c r="Z629" i="15"/>
  <c r="Z630" i="15"/>
  <c r="Z631" i="15"/>
  <c r="Z632" i="15"/>
  <c r="Z633" i="15"/>
  <c r="Z634" i="15"/>
  <c r="Z635" i="15"/>
  <c r="Z636" i="15"/>
  <c r="Z637" i="15"/>
  <c r="Z638" i="15"/>
  <c r="Z639" i="15"/>
  <c r="Z640" i="15"/>
  <c r="Z641" i="15"/>
  <c r="Z642" i="15"/>
  <c r="Z643" i="15"/>
  <c r="Z644" i="15"/>
  <c r="Z645" i="15"/>
  <c r="Z646" i="15"/>
  <c r="Z647" i="15"/>
  <c r="Z648" i="15"/>
  <c r="Z649" i="15"/>
  <c r="Z650" i="15"/>
  <c r="Z651" i="15"/>
  <c r="Z652" i="15"/>
  <c r="Z653" i="15"/>
  <c r="Z661" i="15"/>
  <c r="Z747" i="15"/>
  <c r="Z751" i="15"/>
  <c r="Z752" i="15"/>
  <c r="Z753" i="15"/>
  <c r="AD752" i="15" s="1"/>
  <c r="Z754" i="15"/>
  <c r="Z755" i="15"/>
  <c r="AD754" i="15" s="1"/>
  <c r="Z756" i="15"/>
  <c r="Z757" i="15"/>
  <c r="Z758" i="15"/>
  <c r="Z759" i="15"/>
  <c r="AD758" i="15" s="1"/>
  <c r="Z760" i="15"/>
  <c r="Z761" i="15"/>
  <c r="AD760" i="15" s="1"/>
  <c r="Z762" i="15"/>
  <c r="Z35" i="15"/>
  <c r="Z36" i="15"/>
  <c r="Z37" i="15"/>
  <c r="Z38" i="15"/>
  <c r="Z39" i="15"/>
  <c r="Z109" i="15"/>
  <c r="Z236" i="15"/>
  <c r="Z239" i="15"/>
  <c r="Z241" i="15"/>
  <c r="Z243" i="15"/>
  <c r="Z244" i="15"/>
  <c r="Z246" i="15"/>
  <c r="Z249" i="15"/>
  <c r="Z251" i="15"/>
  <c r="Z252" i="15"/>
  <c r="Z254" i="15"/>
  <c r="Z257" i="15"/>
  <c r="AD256" i="15" s="1"/>
  <c r="Z258" i="15"/>
  <c r="Z260" i="15"/>
  <c r="Z262" i="15"/>
  <c r="Z264" i="15"/>
  <c r="Z266" i="15"/>
  <c r="Z268" i="15"/>
  <c r="Z78" i="15"/>
  <c r="Z79" i="15"/>
  <c r="Z80" i="15"/>
  <c r="Z110" i="15"/>
  <c r="Z111" i="15"/>
  <c r="Z112" i="15"/>
  <c r="Z365" i="15"/>
  <c r="Z366" i="15"/>
  <c r="Z367" i="15"/>
  <c r="Z368" i="15"/>
  <c r="Z369" i="15"/>
  <c r="Z370" i="15"/>
  <c r="Z371" i="15"/>
  <c r="Z372" i="15"/>
  <c r="Z373" i="15"/>
  <c r="Z374" i="15"/>
  <c r="Z375" i="15"/>
  <c r="Z376" i="15"/>
  <c r="Z377" i="15"/>
  <c r="Z378" i="15"/>
  <c r="Z379" i="15"/>
  <c r="Z380" i="15"/>
  <c r="Z381" i="15"/>
  <c r="Z382" i="15"/>
  <c r="Z383" i="15"/>
  <c r="Z384" i="15"/>
  <c r="Z385" i="15"/>
  <c r="Z386" i="15"/>
  <c r="Z387" i="15"/>
  <c r="Z388" i="15"/>
  <c r="Z389" i="15"/>
  <c r="Z390" i="15"/>
  <c r="Z391" i="15"/>
  <c r="AD390" i="15" s="1"/>
  <c r="Z392" i="15"/>
  <c r="Z393" i="15"/>
  <c r="Z394" i="15"/>
  <c r="Z395" i="15"/>
  <c r="Z396" i="15"/>
  <c r="Z397" i="15"/>
  <c r="Z398" i="15"/>
  <c r="Z399" i="15"/>
  <c r="Z400" i="15"/>
  <c r="Z401" i="15"/>
  <c r="Z402" i="15"/>
  <c r="Z403" i="15"/>
  <c r="Z404" i="15"/>
  <c r="Z405" i="15"/>
  <c r="Z406" i="15"/>
  <c r="Z407" i="15"/>
  <c r="Z408" i="15"/>
  <c r="Z409" i="15"/>
  <c r="Z410" i="15"/>
  <c r="Z411" i="15"/>
  <c r="Z412" i="15"/>
  <c r="Z413" i="15"/>
  <c r="Z414" i="15"/>
  <c r="Z415" i="15"/>
  <c r="Z416" i="15"/>
  <c r="Z779" i="15"/>
  <c r="Z106" i="15"/>
  <c r="Z107" i="15"/>
  <c r="Z108" i="15"/>
  <c r="Z126" i="15"/>
  <c r="Z127" i="15"/>
  <c r="AD126" i="15" s="1"/>
  <c r="Z128" i="15"/>
  <c r="Z129" i="15"/>
  <c r="AD128" i="15" s="1"/>
  <c r="Z130" i="15"/>
  <c r="Z131" i="15"/>
  <c r="Z132" i="15"/>
  <c r="Z133" i="15"/>
  <c r="Z134" i="15"/>
  <c r="Z135" i="15"/>
  <c r="Z136" i="15"/>
  <c r="Z137" i="15"/>
  <c r="Z138" i="15"/>
  <c r="Z139" i="15"/>
  <c r="Z140" i="15"/>
  <c r="Z141" i="15"/>
  <c r="Z142" i="15"/>
  <c r="Z143" i="15"/>
  <c r="AD142" i="15" s="1"/>
  <c r="Z144" i="15"/>
  <c r="Z145" i="15"/>
  <c r="AD144" i="15" s="1"/>
  <c r="Z146" i="15"/>
  <c r="Z147" i="15"/>
  <c r="Z148" i="15"/>
  <c r="Z149" i="15"/>
  <c r="Z150" i="15"/>
  <c r="Z151" i="15"/>
  <c r="Z152" i="15"/>
  <c r="Z153" i="15"/>
  <c r="Z154" i="15"/>
  <c r="Z155" i="15"/>
  <c r="Z156" i="15"/>
  <c r="Z157" i="15"/>
  <c r="Z158" i="15"/>
  <c r="Z159" i="15"/>
  <c r="Z160" i="15"/>
  <c r="Z161" i="15"/>
  <c r="Z162" i="15"/>
  <c r="Z163" i="15"/>
  <c r="Z164" i="15"/>
  <c r="Z165" i="15"/>
  <c r="Z166" i="15"/>
  <c r="Z167" i="15"/>
  <c r="Z168" i="15"/>
  <c r="Z169" i="15"/>
  <c r="AD168" i="15" s="1"/>
  <c r="Z170" i="15"/>
  <c r="AD170" i="15" s="1"/>
  <c r="Z171" i="15"/>
  <c r="Z172" i="15"/>
  <c r="AD172" i="15" s="1"/>
  <c r="Z173" i="15"/>
  <c r="Z174" i="15"/>
  <c r="Z175" i="15"/>
  <c r="Z176" i="15"/>
  <c r="Z177" i="15"/>
  <c r="Z178" i="15"/>
  <c r="Z179" i="15"/>
  <c r="AD178" i="15" s="1"/>
  <c r="Z180" i="15"/>
  <c r="Z181" i="15"/>
  <c r="Z182" i="15"/>
  <c r="Z183" i="15"/>
  <c r="Z184" i="15"/>
  <c r="Z185" i="15"/>
  <c r="Z186" i="15"/>
  <c r="Z187" i="15"/>
  <c r="Z188" i="15"/>
  <c r="Z189" i="15"/>
  <c r="Z190" i="15"/>
  <c r="Z191" i="15"/>
  <c r="Z192" i="15"/>
  <c r="Z193" i="15"/>
  <c r="Z194" i="15"/>
  <c r="Z195" i="15"/>
  <c r="Z196" i="15"/>
  <c r="Z197" i="15"/>
  <c r="Z198" i="15"/>
  <c r="Z199" i="15"/>
  <c r="Z200" i="15"/>
  <c r="Z201" i="15"/>
  <c r="Z202" i="15"/>
  <c r="Z203" i="15"/>
  <c r="Z204" i="15"/>
  <c r="Z205" i="15"/>
  <c r="Z206" i="15"/>
  <c r="Z207" i="15"/>
  <c r="Z208" i="15"/>
  <c r="Z209" i="15"/>
  <c r="Z210" i="15"/>
  <c r="Z211" i="15"/>
  <c r="Z212" i="15"/>
  <c r="Z213" i="15"/>
  <c r="Z214" i="15"/>
  <c r="Z215" i="15"/>
  <c r="Z216" i="15"/>
  <c r="Z217" i="15"/>
  <c r="AD216" i="15" s="1"/>
  <c r="Z218" i="15"/>
  <c r="Z219" i="15"/>
  <c r="AD218" i="15" s="1"/>
  <c r="Z220" i="15"/>
  <c r="Z221" i="15"/>
  <c r="AD220" i="15" s="1"/>
  <c r="Z222" i="15"/>
  <c r="Z223" i="15"/>
  <c r="Z224" i="15"/>
  <c r="Z225" i="15"/>
  <c r="Z226" i="15"/>
  <c r="Z227" i="15"/>
  <c r="Z228" i="15"/>
  <c r="Z229" i="15"/>
  <c r="Z230" i="15"/>
  <c r="Z231" i="15"/>
  <c r="Z232" i="15"/>
  <c r="Z233" i="15"/>
  <c r="Z237" i="15"/>
  <c r="Z238" i="15"/>
  <c r="Z240" i="15"/>
  <c r="Z242" i="15"/>
  <c r="Z245" i="15"/>
  <c r="AD244" i="15" s="1"/>
  <c r="Z247" i="15"/>
  <c r="AD246" i="15" s="1"/>
  <c r="Z248" i="15"/>
  <c r="Z250" i="15"/>
  <c r="Z253" i="15"/>
  <c r="AD252" i="15" s="1"/>
  <c r="Z255" i="15"/>
  <c r="AD254" i="15" s="1"/>
  <c r="Z256" i="15"/>
  <c r="Z259" i="15"/>
  <c r="AD258" i="15" s="1"/>
  <c r="Z261" i="15"/>
  <c r="Z263" i="15"/>
  <c r="Z265" i="15"/>
  <c r="Z267" i="15"/>
  <c r="Z336" i="15"/>
  <c r="Z6" i="15"/>
  <c r="Z7" i="15"/>
  <c r="AD6" i="15" s="1"/>
  <c r="Z8" i="15"/>
  <c r="Z9" i="15"/>
  <c r="AD8" i="15" s="1"/>
  <c r="Z10" i="15"/>
  <c r="Z11" i="15"/>
  <c r="Z12" i="15"/>
  <c r="Z13" i="15"/>
  <c r="Z14" i="15"/>
  <c r="Z15" i="15"/>
  <c r="Z16" i="15"/>
  <c r="Z17" i="15"/>
  <c r="Z18" i="15"/>
  <c r="Z19" i="15"/>
  <c r="Z20" i="15"/>
  <c r="Z21" i="15"/>
  <c r="Z22" i="15"/>
  <c r="Z23" i="15"/>
  <c r="AD22" i="15" s="1"/>
  <c r="Z24" i="15"/>
  <c r="Z25" i="15"/>
  <c r="Z26" i="15"/>
  <c r="Z27" i="15"/>
  <c r="Z28" i="15"/>
  <c r="Z29" i="15"/>
  <c r="Z30" i="15"/>
  <c r="Z31" i="15"/>
  <c r="AD30" i="15" s="1"/>
  <c r="Z32" i="15"/>
  <c r="Z33" i="15"/>
  <c r="Z34" i="15"/>
  <c r="Z82" i="15"/>
  <c r="Z83" i="15"/>
  <c r="Z84" i="15"/>
  <c r="Z114" i="15"/>
  <c r="Z115" i="15"/>
  <c r="Z116" i="15"/>
  <c r="Z421" i="15"/>
  <c r="AD420" i="15" s="1"/>
  <c r="Z509" i="15"/>
  <c r="AD508" i="15" s="1"/>
  <c r="Z269" i="15"/>
  <c r="Z270" i="15"/>
  <c r="Z271" i="15"/>
  <c r="Z272" i="15"/>
  <c r="Z273" i="15"/>
  <c r="Z274" i="15"/>
  <c r="Z275" i="15"/>
  <c r="Z276" i="15"/>
  <c r="Z277" i="15"/>
  <c r="Z278" i="15"/>
  <c r="Z279" i="15"/>
  <c r="Z280" i="15"/>
  <c r="Z281" i="15"/>
  <c r="Z282" i="15"/>
  <c r="Z283" i="15"/>
  <c r="Z284" i="15"/>
  <c r="Z285" i="15"/>
  <c r="Z286" i="15"/>
  <c r="Z287" i="15"/>
  <c r="Z288" i="15"/>
  <c r="Z289" i="15"/>
  <c r="Z290" i="15"/>
  <c r="Z291" i="15"/>
  <c r="Z292" i="15"/>
  <c r="Z293" i="15"/>
  <c r="Z294" i="15"/>
  <c r="Z295" i="15"/>
  <c r="Z296" i="15"/>
  <c r="Z297" i="15"/>
  <c r="Z298" i="15"/>
  <c r="Z299" i="15"/>
  <c r="Z300" i="15"/>
  <c r="Z301" i="15"/>
  <c r="Z302" i="15"/>
  <c r="Z303" i="15"/>
  <c r="Z304" i="15"/>
  <c r="Z305" i="15"/>
  <c r="Z306" i="15"/>
  <c r="Z307" i="15"/>
  <c r="Z308" i="15"/>
  <c r="Z309" i="15"/>
  <c r="Z310" i="15"/>
  <c r="Z311" i="15"/>
  <c r="Z312" i="15"/>
  <c r="Z313" i="15"/>
  <c r="Z314" i="15"/>
  <c r="Z315" i="15"/>
  <c r="AD314" i="15" s="1"/>
  <c r="Z316" i="15"/>
  <c r="Z317" i="15"/>
  <c r="AD316" i="15" s="1"/>
  <c r="Z318" i="15"/>
  <c r="Z319" i="15"/>
  <c r="AD318" i="15" s="1"/>
  <c r="Z320" i="15"/>
  <c r="Z321" i="15"/>
  <c r="Z322" i="15"/>
  <c r="Z323" i="15"/>
  <c r="Z324" i="15"/>
  <c r="Z325" i="15"/>
  <c r="Z326" i="15"/>
  <c r="Z327" i="15"/>
  <c r="Z328" i="15"/>
  <c r="Z329" i="15"/>
  <c r="Z330" i="15"/>
  <c r="Z331" i="15"/>
  <c r="Z332" i="15"/>
  <c r="Z333" i="15"/>
  <c r="AD332" i="15" s="1"/>
  <c r="Z334" i="15"/>
  <c r="Z335" i="15"/>
  <c r="AD334" i="15" s="1"/>
  <c r="Z418" i="15"/>
  <c r="Z419" i="15"/>
  <c r="AD418" i="15" s="1"/>
  <c r="Z420" i="15"/>
  <c r="Z551" i="15"/>
  <c r="AD550" i="15" s="1"/>
  <c r="Z552" i="15"/>
  <c r="Z553" i="15"/>
  <c r="AD552" i="15" s="1"/>
  <c r="Z554" i="15"/>
  <c r="Z555" i="15"/>
  <c r="Z556" i="15"/>
  <c r="Z557" i="15"/>
  <c r="Z559" i="15"/>
  <c r="AD558" i="15" s="1"/>
  <c r="Z571" i="15"/>
  <c r="AD570" i="15" s="1"/>
  <c r="Z572" i="15"/>
  <c r="Z573" i="15"/>
  <c r="AD572" i="15" s="1"/>
  <c r="Z574" i="15"/>
  <c r="Z337" i="15"/>
  <c r="Z338" i="15"/>
  <c r="Z339" i="15"/>
  <c r="Z422" i="15"/>
  <c r="Z423" i="15"/>
  <c r="AD422" i="15" s="1"/>
  <c r="Z424" i="15"/>
  <c r="Z425" i="15"/>
  <c r="AD424" i="15" s="1"/>
  <c r="Z505" i="15"/>
  <c r="AD504" i="15" s="1"/>
  <c r="Z506" i="15"/>
  <c r="Z507" i="15"/>
  <c r="AD506" i="15" s="1"/>
  <c r="Z508" i="15"/>
  <c r="Z608" i="15"/>
  <c r="Z426" i="15"/>
  <c r="Z427" i="15"/>
  <c r="AD426" i="15" s="1"/>
  <c r="Z428" i="15"/>
  <c r="Z429" i="15"/>
  <c r="AD428" i="15" s="1"/>
  <c r="Z430" i="15"/>
  <c r="Z431" i="15"/>
  <c r="AD430" i="15" s="1"/>
  <c r="Z432" i="15"/>
  <c r="Z433" i="15"/>
  <c r="Z434" i="15"/>
  <c r="Z435" i="15"/>
  <c r="Z436" i="15"/>
  <c r="Z437" i="15"/>
  <c r="Z438" i="15"/>
  <c r="Z439" i="15"/>
  <c r="Z440" i="15"/>
  <c r="Z441" i="15"/>
  <c r="Z442" i="15"/>
  <c r="AD442" i="15" s="1"/>
  <c r="Z443" i="15"/>
  <c r="Z444" i="15"/>
  <c r="Z445" i="15"/>
  <c r="Z446" i="15"/>
  <c r="Z447" i="15"/>
  <c r="Z448" i="15"/>
  <c r="Z449" i="15"/>
  <c r="Z450" i="15"/>
  <c r="Z451" i="15"/>
  <c r="Z452" i="15"/>
  <c r="Z453" i="15"/>
  <c r="Z454" i="15"/>
  <c r="Z455" i="15"/>
  <c r="Z456" i="15"/>
  <c r="Z501" i="15"/>
  <c r="AD500" i="15" s="1"/>
  <c r="Z502" i="15"/>
  <c r="Z503" i="15"/>
  <c r="AD502" i="15" s="1"/>
  <c r="Z504" i="15"/>
  <c r="Z548" i="15"/>
  <c r="Z549" i="15"/>
  <c r="AD548" i="15" s="1"/>
  <c r="Z550" i="15"/>
  <c r="Z657" i="15"/>
  <c r="Z658" i="15"/>
  <c r="Z659" i="15"/>
  <c r="Z660" i="15"/>
  <c r="Z803" i="15"/>
  <c r="AD802" i="15" s="1"/>
  <c r="Z558" i="15"/>
  <c r="Z665" i="15"/>
  <c r="Z666" i="15"/>
  <c r="Z667" i="15"/>
  <c r="Z668" i="15"/>
  <c r="Z669" i="15"/>
  <c r="Z670" i="15"/>
  <c r="Z671" i="15"/>
  <c r="Z672" i="15"/>
  <c r="Z673" i="15"/>
  <c r="Z674" i="15"/>
  <c r="Z675" i="15"/>
  <c r="Z676" i="15"/>
  <c r="Z677" i="15"/>
  <c r="Z678" i="15"/>
  <c r="Z679" i="15"/>
  <c r="Z680" i="15"/>
  <c r="Z681" i="15"/>
  <c r="Z682" i="15"/>
  <c r="Z683" i="15"/>
  <c r="Z684" i="15"/>
  <c r="Z685" i="15"/>
  <c r="Z686" i="15"/>
  <c r="Z687" i="15"/>
  <c r="Z688" i="15"/>
  <c r="Z689" i="15"/>
  <c r="Z690" i="15"/>
  <c r="Z691" i="15"/>
  <c r="AD690" i="15" s="1"/>
  <c r="Z692" i="15"/>
  <c r="Z693" i="15"/>
  <c r="AD692" i="15" s="1"/>
  <c r="Z694" i="15"/>
  <c r="Z695" i="15"/>
  <c r="AD694" i="15" s="1"/>
  <c r="Z696" i="15"/>
  <c r="Z697" i="15"/>
  <c r="AD696" i="15" s="1"/>
  <c r="Z698" i="15"/>
  <c r="Z699" i="15"/>
  <c r="Z700" i="15"/>
  <c r="Z701" i="15"/>
  <c r="Z702" i="15"/>
  <c r="Z703" i="15"/>
  <c r="AD702" i="15" s="1"/>
  <c r="Z704" i="15"/>
  <c r="Z705" i="15"/>
  <c r="AD704" i="15" s="1"/>
  <c r="Z706" i="15"/>
  <c r="Z707" i="15"/>
  <c r="AD706" i="15" s="1"/>
  <c r="Z708" i="15"/>
  <c r="Z709" i="15"/>
  <c r="AD708" i="15" s="1"/>
  <c r="Z710" i="15"/>
  <c r="Z711" i="15"/>
  <c r="Z712" i="15"/>
  <c r="Z713" i="15"/>
  <c r="Z714" i="15"/>
  <c r="Z715" i="15"/>
  <c r="AD714" i="15" s="1"/>
  <c r="Z716" i="15"/>
  <c r="Z717" i="15"/>
  <c r="AD716" i="15" s="1"/>
  <c r="Z718" i="15"/>
  <c r="Z719" i="15"/>
  <c r="Z720" i="15"/>
  <c r="Z721" i="15"/>
  <c r="Z722" i="15"/>
  <c r="Z723" i="15"/>
  <c r="AD722" i="15" s="1"/>
  <c r="Z724" i="15"/>
  <c r="Z725" i="15"/>
  <c r="AD724" i="15" s="1"/>
  <c r="Z726" i="15"/>
  <c r="Z727" i="15"/>
  <c r="AD726" i="15" s="1"/>
  <c r="Z728" i="15"/>
  <c r="Z729" i="15"/>
  <c r="AD728" i="15" s="1"/>
  <c r="Z730" i="15"/>
  <c r="Z731" i="15"/>
  <c r="Z732" i="15"/>
  <c r="Z733" i="15"/>
  <c r="AD732" i="15" s="1"/>
  <c r="Z734" i="15"/>
  <c r="Z735" i="15"/>
  <c r="AD734" i="15" s="1"/>
  <c r="Z736" i="15"/>
  <c r="Z737" i="15"/>
  <c r="AD736" i="15" s="1"/>
  <c r="Z738" i="15"/>
  <c r="Z739" i="15"/>
  <c r="Z740" i="15"/>
  <c r="Z741" i="15"/>
  <c r="AD740" i="15" s="1"/>
  <c r="Z742" i="15"/>
  <c r="Z743" i="15"/>
  <c r="Z744" i="15"/>
  <c r="Z745" i="15"/>
  <c r="Z746" i="15"/>
  <c r="Z457" i="15"/>
  <c r="Z458" i="15"/>
  <c r="Z459" i="15"/>
  <c r="Z460" i="15"/>
  <c r="Z461" i="15"/>
  <c r="AD460" i="15" s="1"/>
  <c r="Z462" i="15"/>
  <c r="Z463" i="15"/>
  <c r="AD462" i="15" s="1"/>
  <c r="Z464" i="15"/>
  <c r="Z465" i="15"/>
  <c r="Z466" i="15"/>
  <c r="Z467" i="15"/>
  <c r="Z468" i="15"/>
  <c r="Z469" i="15"/>
  <c r="AD468" i="15" s="1"/>
  <c r="Z470" i="15"/>
  <c r="Z471" i="15"/>
  <c r="Z472" i="15"/>
  <c r="Z473" i="15"/>
  <c r="Z474" i="15"/>
  <c r="Z475" i="15"/>
  <c r="Z476" i="15"/>
  <c r="Z477" i="15"/>
  <c r="Z478" i="15"/>
  <c r="Z479" i="15"/>
  <c r="Z480" i="15"/>
  <c r="Z481" i="15"/>
  <c r="Z482" i="15"/>
  <c r="Z483" i="15"/>
  <c r="Z484" i="15"/>
  <c r="Z485" i="15"/>
  <c r="Z486" i="15"/>
  <c r="Z487" i="15"/>
  <c r="Z488" i="15"/>
  <c r="Z489" i="15"/>
  <c r="AD488" i="15" s="1"/>
  <c r="Z490" i="15"/>
  <c r="Z491" i="15"/>
  <c r="Z492" i="15"/>
  <c r="Z493" i="15"/>
  <c r="AD492" i="15" s="1"/>
  <c r="Z494" i="15"/>
  <c r="Z495" i="15"/>
  <c r="AD494" i="15" s="1"/>
  <c r="Z496" i="15"/>
  <c r="Z497" i="15"/>
  <c r="AD496" i="15" s="1"/>
  <c r="Z498" i="15"/>
  <c r="Z499" i="15"/>
  <c r="AD498" i="15" s="1"/>
  <c r="Z500" i="15"/>
  <c r="Z522" i="15"/>
  <c r="Z523" i="15"/>
  <c r="AD522" i="15" s="1"/>
  <c r="Z524" i="15"/>
  <c r="Z525" i="15"/>
  <c r="AD524" i="15" s="1"/>
  <c r="Z526" i="15"/>
  <c r="Z527" i="15"/>
  <c r="AD526" i="15" s="1"/>
  <c r="Z528" i="15"/>
  <c r="Z529" i="15"/>
  <c r="AD528" i="15" s="1"/>
  <c r="Z530" i="15"/>
  <c r="Z531" i="15"/>
  <c r="Z532" i="15"/>
  <c r="Z533" i="15"/>
  <c r="Z534" i="15"/>
  <c r="Z535" i="15"/>
  <c r="AD534" i="15" s="1"/>
  <c r="Z536" i="15"/>
  <c r="Z560" i="15"/>
  <c r="Z561" i="15"/>
  <c r="AD560" i="15" s="1"/>
  <c r="Z562" i="15"/>
  <c r="Z563" i="15"/>
  <c r="AD562" i="15" s="1"/>
  <c r="Z564" i="15"/>
  <c r="Z565" i="15"/>
  <c r="AD564" i="15" s="1"/>
  <c r="Z566" i="15"/>
  <c r="Z567" i="15"/>
  <c r="AD566" i="15" s="1"/>
  <c r="Z568" i="15"/>
  <c r="Z569" i="15"/>
  <c r="AD568" i="15" s="1"/>
  <c r="Z570" i="15"/>
  <c r="Z654" i="15"/>
  <c r="Z655" i="15"/>
  <c r="Z656" i="15"/>
  <c r="Z748" i="15"/>
  <c r="Z749" i="15"/>
  <c r="Z750" i="15"/>
  <c r="Z791" i="15"/>
  <c r="Z800" i="15"/>
  <c r="Z802" i="15"/>
  <c r="Z609" i="15"/>
  <c r="Z610" i="15"/>
  <c r="Z611" i="15"/>
  <c r="Z612" i="15"/>
  <c r="Z613" i="15"/>
  <c r="Z614" i="15"/>
  <c r="Z615" i="15"/>
  <c r="Z616" i="15"/>
  <c r="Z617" i="15"/>
  <c r="Z619" i="15"/>
  <c r="Z620" i="15"/>
  <c r="Z621" i="15"/>
  <c r="Z622" i="15"/>
  <c r="Z623" i="15"/>
  <c r="Z624" i="15"/>
  <c r="Z662" i="15"/>
  <c r="Z663" i="15"/>
  <c r="Z664" i="15"/>
  <c r="Z764" i="15"/>
  <c r="Z765" i="15"/>
  <c r="Z766" i="15"/>
  <c r="Z767" i="15"/>
  <c r="Z768" i="15"/>
  <c r="Z769" i="15"/>
  <c r="Z770" i="15"/>
  <c r="Z771" i="15"/>
  <c r="Z772" i="15"/>
  <c r="Z773" i="15"/>
  <c r="Z774" i="15"/>
  <c r="Z775" i="15"/>
  <c r="Z776" i="15"/>
  <c r="Z777" i="15"/>
  <c r="Z778" i="15"/>
  <c r="Z801" i="15"/>
  <c r="Z797" i="15"/>
  <c r="Z787" i="15"/>
  <c r="Z785" i="15"/>
  <c r="AD738" i="15" l="1"/>
  <c r="L795" i="15"/>
  <c r="V795" i="15" s="1"/>
  <c r="Z795" i="15" s="1"/>
  <c r="H809" i="17" l="1"/>
  <c r="S808" i="17" s="1"/>
  <c r="U806" i="17"/>
  <c r="T806" i="17"/>
  <c r="S806" i="17"/>
  <c r="R806" i="17"/>
  <c r="Q806" i="17"/>
  <c r="P806" i="17"/>
  <c r="O806" i="17"/>
  <c r="N806" i="17"/>
  <c r="M806" i="17"/>
  <c r="L806" i="17"/>
  <c r="K806" i="17"/>
  <c r="J806" i="17"/>
  <c r="J807" i="17" s="1"/>
  <c r="Y805" i="17"/>
  <c r="X805" i="17"/>
  <c r="W805" i="17"/>
  <c r="V805" i="17"/>
  <c r="Y804" i="17"/>
  <c r="X804" i="17"/>
  <c r="W804" i="17"/>
  <c r="V804" i="17"/>
  <c r="Y803" i="17"/>
  <c r="X803" i="17"/>
  <c r="W803" i="17"/>
  <c r="V803" i="17"/>
  <c r="Y802" i="17"/>
  <c r="X802" i="17"/>
  <c r="W802" i="17"/>
  <c r="V802" i="17"/>
  <c r="Y801" i="17"/>
  <c r="X801" i="17"/>
  <c r="W801" i="17"/>
  <c r="V801" i="17"/>
  <c r="Y800" i="17"/>
  <c r="X800" i="17"/>
  <c r="W800" i="17"/>
  <c r="V800" i="17"/>
  <c r="Y799" i="17"/>
  <c r="X799" i="17"/>
  <c r="W799" i="17"/>
  <c r="V799" i="17"/>
  <c r="Y798" i="17"/>
  <c r="X798" i="17"/>
  <c r="W798" i="17"/>
  <c r="V798" i="17"/>
  <c r="Y797" i="17"/>
  <c r="X797" i="17"/>
  <c r="W797" i="17"/>
  <c r="L797" i="17"/>
  <c r="Y796" i="17"/>
  <c r="X796" i="17"/>
  <c r="W796" i="17"/>
  <c r="V796" i="17"/>
  <c r="Y795" i="17"/>
  <c r="X795" i="17"/>
  <c r="W795" i="17"/>
  <c r="V795" i="17"/>
  <c r="Y794" i="17"/>
  <c r="X794" i="17"/>
  <c r="W794" i="17"/>
  <c r="V794" i="17"/>
  <c r="Y793" i="17"/>
  <c r="X793" i="17"/>
  <c r="W793" i="17"/>
  <c r="V793" i="17"/>
  <c r="Y792" i="17"/>
  <c r="X792" i="17"/>
  <c r="W792" i="17"/>
  <c r="V792" i="17"/>
  <c r="Y791" i="17"/>
  <c r="X791" i="17"/>
  <c r="W791" i="17"/>
  <c r="V791" i="17"/>
  <c r="Y790" i="17"/>
  <c r="X790" i="17"/>
  <c r="W790" i="17"/>
  <c r="V790" i="17"/>
  <c r="Y789" i="17"/>
  <c r="X789" i="17"/>
  <c r="W789" i="17"/>
  <c r="V789" i="17"/>
  <c r="Y788" i="17"/>
  <c r="X788" i="17"/>
  <c r="W788" i="17"/>
  <c r="V788" i="17"/>
  <c r="Y787" i="17"/>
  <c r="X787" i="17"/>
  <c r="W787" i="17"/>
  <c r="V787" i="17"/>
  <c r="Y786" i="17"/>
  <c r="X786" i="17"/>
  <c r="W786" i="17"/>
  <c r="V786" i="17"/>
  <c r="Y785" i="17"/>
  <c r="X785" i="17"/>
  <c r="W785" i="17"/>
  <c r="V785" i="17"/>
  <c r="Y784" i="17"/>
  <c r="X784" i="17"/>
  <c r="W784" i="17"/>
  <c r="V784" i="17"/>
  <c r="Y783" i="17"/>
  <c r="X783" i="17"/>
  <c r="W783" i="17"/>
  <c r="V783" i="17"/>
  <c r="Y782" i="17"/>
  <c r="X782" i="17"/>
  <c r="W782" i="17"/>
  <c r="V782" i="17"/>
  <c r="Y781" i="17"/>
  <c r="X781" i="17"/>
  <c r="W781" i="17"/>
  <c r="V781" i="17"/>
  <c r="Y780" i="17"/>
  <c r="X780" i="17"/>
  <c r="W780" i="17"/>
  <c r="V780" i="17"/>
  <c r="Y779" i="17"/>
  <c r="X779" i="17"/>
  <c r="W779" i="17"/>
  <c r="V779" i="17"/>
  <c r="Y778" i="17"/>
  <c r="X778" i="17"/>
  <c r="W778" i="17"/>
  <c r="V778" i="17"/>
  <c r="Y777" i="17"/>
  <c r="X777" i="17"/>
  <c r="W777" i="17"/>
  <c r="V777" i="17"/>
  <c r="Y776" i="17"/>
  <c r="X776" i="17"/>
  <c r="W776" i="17"/>
  <c r="V776" i="17"/>
  <c r="Y775" i="17"/>
  <c r="X775" i="17"/>
  <c r="W775" i="17"/>
  <c r="V775" i="17"/>
  <c r="Y774" i="17"/>
  <c r="X774" i="17"/>
  <c r="W774" i="17"/>
  <c r="V774" i="17"/>
  <c r="Y773" i="17"/>
  <c r="X773" i="17"/>
  <c r="W773" i="17"/>
  <c r="V773" i="17"/>
  <c r="Y772" i="17"/>
  <c r="X772" i="17"/>
  <c r="W772" i="17"/>
  <c r="V772" i="17"/>
  <c r="Y771" i="17"/>
  <c r="X771" i="17"/>
  <c r="W771" i="17"/>
  <c r="V771" i="17"/>
  <c r="Y770" i="17"/>
  <c r="X770" i="17"/>
  <c r="W770" i="17"/>
  <c r="V770" i="17"/>
  <c r="Y769" i="17"/>
  <c r="X769" i="17"/>
  <c r="W769" i="17"/>
  <c r="V769" i="17"/>
  <c r="Y768" i="17"/>
  <c r="X768" i="17"/>
  <c r="W768" i="17"/>
  <c r="V768" i="17"/>
  <c r="Y767" i="17"/>
  <c r="X767" i="17"/>
  <c r="W767" i="17"/>
  <c r="V767" i="17"/>
  <c r="Y766" i="17"/>
  <c r="X766" i="17"/>
  <c r="W766" i="17"/>
  <c r="V766" i="17"/>
  <c r="Y765" i="17"/>
  <c r="X765" i="17"/>
  <c r="W765" i="17"/>
  <c r="V765" i="17"/>
  <c r="Y764" i="17"/>
  <c r="X764" i="17"/>
  <c r="W764" i="17"/>
  <c r="V764" i="17"/>
  <c r="Y763" i="17"/>
  <c r="X763" i="17"/>
  <c r="W763" i="17"/>
  <c r="V763" i="17"/>
  <c r="Y762" i="17"/>
  <c r="X762" i="17"/>
  <c r="W762" i="17"/>
  <c r="V762" i="17"/>
  <c r="Y761" i="17"/>
  <c r="X761" i="17"/>
  <c r="W761" i="17"/>
  <c r="V761" i="17"/>
  <c r="Y760" i="17"/>
  <c r="X760" i="17"/>
  <c r="W760" i="17"/>
  <c r="V760" i="17"/>
  <c r="Y759" i="17"/>
  <c r="X759" i="17"/>
  <c r="W759" i="17"/>
  <c r="V759" i="17"/>
  <c r="Y758" i="17"/>
  <c r="X758" i="17"/>
  <c r="W758" i="17"/>
  <c r="V758" i="17"/>
  <c r="Y757" i="17"/>
  <c r="X757" i="17"/>
  <c r="W757" i="17"/>
  <c r="V757" i="17"/>
  <c r="Y756" i="17"/>
  <c r="X756" i="17"/>
  <c r="W756" i="17"/>
  <c r="V756" i="17"/>
  <c r="Y755" i="17"/>
  <c r="X755" i="17"/>
  <c r="W755" i="17"/>
  <c r="V755" i="17"/>
  <c r="Y754" i="17"/>
  <c r="X754" i="17"/>
  <c r="W754" i="17"/>
  <c r="V754" i="17"/>
  <c r="Y753" i="17"/>
  <c r="X753" i="17"/>
  <c r="W753" i="17"/>
  <c r="V753" i="17"/>
  <c r="Y752" i="17"/>
  <c r="X752" i="17"/>
  <c r="W752" i="17"/>
  <c r="V752" i="17"/>
  <c r="Y751" i="17"/>
  <c r="X751" i="17"/>
  <c r="W751" i="17"/>
  <c r="V751" i="17"/>
  <c r="Y750" i="17"/>
  <c r="X750" i="17"/>
  <c r="W750" i="17"/>
  <c r="V750" i="17"/>
  <c r="Y749" i="17"/>
  <c r="X749" i="17"/>
  <c r="W749" i="17"/>
  <c r="V749" i="17"/>
  <c r="Y748" i="17"/>
  <c r="X748" i="17"/>
  <c r="W748" i="17"/>
  <c r="V748" i="17"/>
  <c r="Y747" i="17"/>
  <c r="X747" i="17"/>
  <c r="W747" i="17"/>
  <c r="V747" i="17"/>
  <c r="Y746" i="17"/>
  <c r="X746" i="17"/>
  <c r="W746" i="17"/>
  <c r="V746" i="17"/>
  <c r="Y745" i="17"/>
  <c r="X745" i="17"/>
  <c r="W745" i="17"/>
  <c r="V745" i="17"/>
  <c r="Y744" i="17"/>
  <c r="X744" i="17"/>
  <c r="W744" i="17"/>
  <c r="V744" i="17"/>
  <c r="Y743" i="17"/>
  <c r="X743" i="17"/>
  <c r="W743" i="17"/>
  <c r="V743" i="17"/>
  <c r="Y742" i="17"/>
  <c r="X742" i="17"/>
  <c r="W742" i="17"/>
  <c r="V742" i="17"/>
  <c r="Y741" i="17"/>
  <c r="X741" i="17"/>
  <c r="W741" i="17"/>
  <c r="V741" i="17"/>
  <c r="Y740" i="17"/>
  <c r="X740" i="17"/>
  <c r="W740" i="17"/>
  <c r="V740" i="17"/>
  <c r="Y739" i="17"/>
  <c r="X739" i="17"/>
  <c r="W739" i="17"/>
  <c r="V739" i="17"/>
  <c r="Y738" i="17"/>
  <c r="X738" i="17"/>
  <c r="W738" i="17"/>
  <c r="V738" i="17"/>
  <c r="Y737" i="17"/>
  <c r="X737" i="17"/>
  <c r="W737" i="17"/>
  <c r="V737" i="17"/>
  <c r="Y736" i="17"/>
  <c r="X736" i="17"/>
  <c r="W736" i="17"/>
  <c r="V736" i="17"/>
  <c r="Y735" i="17"/>
  <c r="X735" i="17"/>
  <c r="W735" i="17"/>
  <c r="V735" i="17"/>
  <c r="Y734" i="17"/>
  <c r="X734" i="17"/>
  <c r="W734" i="17"/>
  <c r="V734" i="17"/>
  <c r="Y733" i="17"/>
  <c r="X733" i="17"/>
  <c r="W733" i="17"/>
  <c r="V733" i="17"/>
  <c r="Y732" i="17"/>
  <c r="X732" i="17"/>
  <c r="W732" i="17"/>
  <c r="V732" i="17"/>
  <c r="Y731" i="17"/>
  <c r="X731" i="17"/>
  <c r="W731" i="17"/>
  <c r="V731" i="17"/>
  <c r="Y730" i="17"/>
  <c r="X730" i="17"/>
  <c r="W730" i="17"/>
  <c r="V730" i="17"/>
  <c r="Y729" i="17"/>
  <c r="X729" i="17"/>
  <c r="W729" i="17"/>
  <c r="V729" i="17"/>
  <c r="Y728" i="17"/>
  <c r="X728" i="17"/>
  <c r="W728" i="17"/>
  <c r="V728" i="17"/>
  <c r="Y727" i="17"/>
  <c r="X727" i="17"/>
  <c r="W727" i="17"/>
  <c r="V727" i="17"/>
  <c r="Y726" i="17"/>
  <c r="X726" i="17"/>
  <c r="W726" i="17"/>
  <c r="V726" i="17"/>
  <c r="Y725" i="17"/>
  <c r="X725" i="17"/>
  <c r="W725" i="17"/>
  <c r="V725" i="17"/>
  <c r="Y724" i="17"/>
  <c r="X724" i="17"/>
  <c r="W724" i="17"/>
  <c r="V724" i="17"/>
  <c r="Y723" i="17"/>
  <c r="X723" i="17"/>
  <c r="W723" i="17"/>
  <c r="V723" i="17"/>
  <c r="Y722" i="17"/>
  <c r="X722" i="17"/>
  <c r="W722" i="17"/>
  <c r="V722" i="17"/>
  <c r="Y721" i="17"/>
  <c r="X721" i="17"/>
  <c r="W721" i="17"/>
  <c r="V721" i="17"/>
  <c r="Y720" i="17"/>
  <c r="X720" i="17"/>
  <c r="W720" i="17"/>
  <c r="V720" i="17"/>
  <c r="Y719" i="17"/>
  <c r="X719" i="17"/>
  <c r="W719" i="17"/>
  <c r="V719" i="17"/>
  <c r="Y718" i="17"/>
  <c r="X718" i="17"/>
  <c r="W718" i="17"/>
  <c r="V718" i="17"/>
  <c r="Y717" i="17"/>
  <c r="X717" i="17"/>
  <c r="W717" i="17"/>
  <c r="V717" i="17"/>
  <c r="Y716" i="17"/>
  <c r="X716" i="17"/>
  <c r="W716" i="17"/>
  <c r="V716" i="17"/>
  <c r="Y715" i="17"/>
  <c r="X715" i="17"/>
  <c r="W715" i="17"/>
  <c r="V715" i="17"/>
  <c r="Y714" i="17"/>
  <c r="X714" i="17"/>
  <c r="W714" i="17"/>
  <c r="V714" i="17"/>
  <c r="Y713" i="17"/>
  <c r="X713" i="17"/>
  <c r="W713" i="17"/>
  <c r="V713" i="17"/>
  <c r="Y712" i="17"/>
  <c r="X712" i="17"/>
  <c r="W712" i="17"/>
  <c r="V712" i="17"/>
  <c r="Y711" i="17"/>
  <c r="X711" i="17"/>
  <c r="W711" i="17"/>
  <c r="V711" i="17"/>
  <c r="Y710" i="17"/>
  <c r="X710" i="17"/>
  <c r="W710" i="17"/>
  <c r="V710" i="17"/>
  <c r="Y709" i="17"/>
  <c r="X709" i="17"/>
  <c r="W709" i="17"/>
  <c r="V709" i="17"/>
  <c r="Y708" i="17"/>
  <c r="X708" i="17"/>
  <c r="W708" i="17"/>
  <c r="V708" i="17"/>
  <c r="Y707" i="17"/>
  <c r="X707" i="17"/>
  <c r="W707" i="17"/>
  <c r="V707" i="17"/>
  <c r="Y706" i="17"/>
  <c r="X706" i="17"/>
  <c r="W706" i="17"/>
  <c r="V706" i="17"/>
  <c r="Y705" i="17"/>
  <c r="X705" i="17"/>
  <c r="W705" i="17"/>
  <c r="V705" i="17"/>
  <c r="Y704" i="17"/>
  <c r="X704" i="17"/>
  <c r="W704" i="17"/>
  <c r="V704" i="17"/>
  <c r="Y703" i="17"/>
  <c r="X703" i="17"/>
  <c r="W703" i="17"/>
  <c r="V703" i="17"/>
  <c r="Y702" i="17"/>
  <c r="X702" i="17"/>
  <c r="W702" i="17"/>
  <c r="V702" i="17"/>
  <c r="Y701" i="17"/>
  <c r="X701" i="17"/>
  <c r="W701" i="17"/>
  <c r="V701" i="17"/>
  <c r="Y700" i="17"/>
  <c r="X700" i="17"/>
  <c r="W700" i="17"/>
  <c r="V700" i="17"/>
  <c r="Y699" i="17"/>
  <c r="X699" i="17"/>
  <c r="W699" i="17"/>
  <c r="V699" i="17"/>
  <c r="Y698" i="17"/>
  <c r="X698" i="17"/>
  <c r="W698" i="17"/>
  <c r="V698" i="17"/>
  <c r="Y697" i="17"/>
  <c r="X697" i="17"/>
  <c r="W697" i="17"/>
  <c r="V697" i="17"/>
  <c r="Y696" i="17"/>
  <c r="X696" i="17"/>
  <c r="W696" i="17"/>
  <c r="V696" i="17"/>
  <c r="Y695" i="17"/>
  <c r="X695" i="17"/>
  <c r="W695" i="17"/>
  <c r="V695" i="17"/>
  <c r="Y694" i="17"/>
  <c r="X694" i="17"/>
  <c r="W694" i="17"/>
  <c r="V694" i="17"/>
  <c r="Y693" i="17"/>
  <c r="X693" i="17"/>
  <c r="W693" i="17"/>
  <c r="V693" i="17"/>
  <c r="Y692" i="17"/>
  <c r="X692" i="17"/>
  <c r="W692" i="17"/>
  <c r="V692" i="17"/>
  <c r="Y691" i="17"/>
  <c r="X691" i="17"/>
  <c r="W691" i="17"/>
  <c r="V691" i="17"/>
  <c r="Y690" i="17"/>
  <c r="X690" i="17"/>
  <c r="W690" i="17"/>
  <c r="V690" i="17"/>
  <c r="Y689" i="17"/>
  <c r="X689" i="17"/>
  <c r="W689" i="17"/>
  <c r="V689" i="17"/>
  <c r="Y688" i="17"/>
  <c r="X688" i="17"/>
  <c r="W688" i="17"/>
  <c r="V688" i="17"/>
  <c r="Y687" i="17"/>
  <c r="X687" i="17"/>
  <c r="W687" i="17"/>
  <c r="V687" i="17"/>
  <c r="Y686" i="17"/>
  <c r="X686" i="17"/>
  <c r="W686" i="17"/>
  <c r="V686" i="17"/>
  <c r="Y685" i="17"/>
  <c r="X685" i="17"/>
  <c r="W685" i="17"/>
  <c r="V685" i="17"/>
  <c r="Y684" i="17"/>
  <c r="X684" i="17"/>
  <c r="W684" i="17"/>
  <c r="V684" i="17"/>
  <c r="Y683" i="17"/>
  <c r="X683" i="17"/>
  <c r="W683" i="17"/>
  <c r="V683" i="17"/>
  <c r="Y682" i="17"/>
  <c r="X682" i="17"/>
  <c r="W682" i="17"/>
  <c r="V682" i="17"/>
  <c r="Y681" i="17"/>
  <c r="X681" i="17"/>
  <c r="W681" i="17"/>
  <c r="V681" i="17"/>
  <c r="Y680" i="17"/>
  <c r="X680" i="17"/>
  <c r="W680" i="17"/>
  <c r="V680" i="17"/>
  <c r="Y679" i="17"/>
  <c r="X679" i="17"/>
  <c r="W679" i="17"/>
  <c r="V679" i="17"/>
  <c r="Y678" i="17"/>
  <c r="X678" i="17"/>
  <c r="W678" i="17"/>
  <c r="V678" i="17"/>
  <c r="Y677" i="17"/>
  <c r="X677" i="17"/>
  <c r="W677" i="17"/>
  <c r="V677" i="17"/>
  <c r="Y676" i="17"/>
  <c r="X676" i="17"/>
  <c r="W676" i="17"/>
  <c r="V676" i="17"/>
  <c r="Y675" i="17"/>
  <c r="X675" i="17"/>
  <c r="W675" i="17"/>
  <c r="V675" i="17"/>
  <c r="Y674" i="17"/>
  <c r="X674" i="17"/>
  <c r="W674" i="17"/>
  <c r="V674" i="17"/>
  <c r="Y673" i="17"/>
  <c r="X673" i="17"/>
  <c r="W673" i="17"/>
  <c r="V673" i="17"/>
  <c r="Y672" i="17"/>
  <c r="X672" i="17"/>
  <c r="W672" i="17"/>
  <c r="V672" i="17"/>
  <c r="Y671" i="17"/>
  <c r="X671" i="17"/>
  <c r="W671" i="17"/>
  <c r="V671" i="17"/>
  <c r="Y670" i="17"/>
  <c r="X670" i="17"/>
  <c r="W670" i="17"/>
  <c r="V670" i="17"/>
  <c r="Y669" i="17"/>
  <c r="X669" i="17"/>
  <c r="W669" i="17"/>
  <c r="V669" i="17"/>
  <c r="Y668" i="17"/>
  <c r="X668" i="17"/>
  <c r="W668" i="17"/>
  <c r="V668" i="17"/>
  <c r="Y667" i="17"/>
  <c r="X667" i="17"/>
  <c r="W667" i="17"/>
  <c r="V667" i="17"/>
  <c r="Y666" i="17"/>
  <c r="X666" i="17"/>
  <c r="W666" i="17"/>
  <c r="V666" i="17"/>
  <c r="Y665" i="17"/>
  <c r="X665" i="17"/>
  <c r="W665" i="17"/>
  <c r="V665" i="17"/>
  <c r="Y664" i="17"/>
  <c r="X664" i="17"/>
  <c r="W664" i="17"/>
  <c r="V664" i="17"/>
  <c r="Y663" i="17"/>
  <c r="X663" i="17"/>
  <c r="W663" i="17"/>
  <c r="V663" i="17"/>
  <c r="Y662" i="17"/>
  <c r="X662" i="17"/>
  <c r="W662" i="17"/>
  <c r="V662" i="17"/>
  <c r="Y661" i="17"/>
  <c r="X661" i="17"/>
  <c r="W661" i="17"/>
  <c r="V661" i="17"/>
  <c r="Y660" i="17"/>
  <c r="X660" i="17"/>
  <c r="W660" i="17"/>
  <c r="V660" i="17"/>
  <c r="Y659" i="17"/>
  <c r="X659" i="17"/>
  <c r="W659" i="17"/>
  <c r="V659" i="17"/>
  <c r="Y658" i="17"/>
  <c r="X658" i="17"/>
  <c r="W658" i="17"/>
  <c r="V658" i="17"/>
  <c r="Y657" i="17"/>
  <c r="X657" i="17"/>
  <c r="W657" i="17"/>
  <c r="V657" i="17"/>
  <c r="Y656" i="17"/>
  <c r="X656" i="17"/>
  <c r="W656" i="17"/>
  <c r="V656" i="17"/>
  <c r="Y655" i="17"/>
  <c r="X655" i="17"/>
  <c r="W655" i="17"/>
  <c r="V655" i="17"/>
  <c r="Y654" i="17"/>
  <c r="X654" i="17"/>
  <c r="W654" i="17"/>
  <c r="V654" i="17"/>
  <c r="Y653" i="17"/>
  <c r="X653" i="17"/>
  <c r="W653" i="17"/>
  <c r="V653" i="17"/>
  <c r="Y652" i="17"/>
  <c r="X652" i="17"/>
  <c r="W652" i="17"/>
  <c r="V652" i="17"/>
  <c r="Y651" i="17"/>
  <c r="X651" i="17"/>
  <c r="W651" i="17"/>
  <c r="V651" i="17"/>
  <c r="Y650" i="17"/>
  <c r="X650" i="17"/>
  <c r="W650" i="17"/>
  <c r="V650" i="17"/>
  <c r="Y649" i="17"/>
  <c r="X649" i="17"/>
  <c r="W649" i="17"/>
  <c r="V649" i="17"/>
  <c r="Y648" i="17"/>
  <c r="X648" i="17"/>
  <c r="W648" i="17"/>
  <c r="V648" i="17"/>
  <c r="Y647" i="17"/>
  <c r="X647" i="17"/>
  <c r="W647" i="17"/>
  <c r="V647" i="17"/>
  <c r="Y646" i="17"/>
  <c r="X646" i="17"/>
  <c r="W646" i="17"/>
  <c r="V646" i="17"/>
  <c r="Y645" i="17"/>
  <c r="X645" i="17"/>
  <c r="W645" i="17"/>
  <c r="V645" i="17"/>
  <c r="Y644" i="17"/>
  <c r="X644" i="17"/>
  <c r="W644" i="17"/>
  <c r="V644" i="17"/>
  <c r="Y643" i="17"/>
  <c r="X643" i="17"/>
  <c r="W643" i="17"/>
  <c r="V643" i="17"/>
  <c r="Y642" i="17"/>
  <c r="X642" i="17"/>
  <c r="W642" i="17"/>
  <c r="V642" i="17"/>
  <c r="Y641" i="17"/>
  <c r="X641" i="17"/>
  <c r="W641" i="17"/>
  <c r="V641" i="17"/>
  <c r="Y640" i="17"/>
  <c r="X640" i="17"/>
  <c r="W640" i="17"/>
  <c r="V640" i="17"/>
  <c r="Y639" i="17"/>
  <c r="X639" i="17"/>
  <c r="W639" i="17"/>
  <c r="V639" i="17"/>
  <c r="Y638" i="17"/>
  <c r="X638" i="17"/>
  <c r="W638" i="17"/>
  <c r="V638" i="17"/>
  <c r="Y637" i="17"/>
  <c r="X637" i="17"/>
  <c r="W637" i="17"/>
  <c r="V637" i="17"/>
  <c r="Y636" i="17"/>
  <c r="X636" i="17"/>
  <c r="W636" i="17"/>
  <c r="V636" i="17"/>
  <c r="Y635" i="17"/>
  <c r="X635" i="17"/>
  <c r="W635" i="17"/>
  <c r="V635" i="17"/>
  <c r="Y634" i="17"/>
  <c r="X634" i="17"/>
  <c r="W634" i="17"/>
  <c r="V634" i="17"/>
  <c r="Y633" i="17"/>
  <c r="X633" i="17"/>
  <c r="W633" i="17"/>
  <c r="V633" i="17"/>
  <c r="Y632" i="17"/>
  <c r="X632" i="17"/>
  <c r="W632" i="17"/>
  <c r="V632" i="17"/>
  <c r="Y631" i="17"/>
  <c r="X631" i="17"/>
  <c r="W631" i="17"/>
  <c r="V631" i="17"/>
  <c r="Y630" i="17"/>
  <c r="X630" i="17"/>
  <c r="W630" i="17"/>
  <c r="V630" i="17"/>
  <c r="Y629" i="17"/>
  <c r="X629" i="17"/>
  <c r="W629" i="17"/>
  <c r="V629" i="17"/>
  <c r="Y628" i="17"/>
  <c r="X628" i="17"/>
  <c r="W628" i="17"/>
  <c r="V628" i="17"/>
  <c r="Y627" i="17"/>
  <c r="X627" i="17"/>
  <c r="W627" i="17"/>
  <c r="V627" i="17"/>
  <c r="Y626" i="17"/>
  <c r="X626" i="17"/>
  <c r="W626" i="17"/>
  <c r="V626" i="17"/>
  <c r="Y625" i="17"/>
  <c r="X625" i="17"/>
  <c r="W625" i="17"/>
  <c r="V625" i="17"/>
  <c r="Y624" i="17"/>
  <c r="X624" i="17"/>
  <c r="W624" i="17"/>
  <c r="V624" i="17"/>
  <c r="Y623" i="17"/>
  <c r="X623" i="17"/>
  <c r="W623" i="17"/>
  <c r="V623" i="17"/>
  <c r="Y622" i="17"/>
  <c r="X622" i="17"/>
  <c r="W622" i="17"/>
  <c r="V622" i="17"/>
  <c r="Y621" i="17"/>
  <c r="X621" i="17"/>
  <c r="W621" i="17"/>
  <c r="V621" i="17"/>
  <c r="Y620" i="17"/>
  <c r="X620" i="17"/>
  <c r="W620" i="17"/>
  <c r="V620" i="17"/>
  <c r="Y619" i="17"/>
  <c r="X619" i="17"/>
  <c r="W619" i="17"/>
  <c r="V619" i="17"/>
  <c r="Y618" i="17"/>
  <c r="X618" i="17"/>
  <c r="W618" i="17"/>
  <c r="V618" i="17"/>
  <c r="Y617" i="17"/>
  <c r="X617" i="17"/>
  <c r="W617" i="17"/>
  <c r="V617" i="17"/>
  <c r="Y616" i="17"/>
  <c r="X616" i="17"/>
  <c r="W616" i="17"/>
  <c r="V616" i="17"/>
  <c r="Y615" i="17"/>
  <c r="X615" i="17"/>
  <c r="W615" i="17"/>
  <c r="V615" i="17"/>
  <c r="Y614" i="17"/>
  <c r="X614" i="17"/>
  <c r="W614" i="17"/>
  <c r="V614" i="17"/>
  <c r="Y613" i="17"/>
  <c r="X613" i="17"/>
  <c r="W613" i="17"/>
  <c r="V613" i="17"/>
  <c r="Y612" i="17"/>
  <c r="X612" i="17"/>
  <c r="W612" i="17"/>
  <c r="V612" i="17"/>
  <c r="Y611" i="17"/>
  <c r="X611" i="17"/>
  <c r="W611" i="17"/>
  <c r="V611" i="17"/>
  <c r="Y610" i="17"/>
  <c r="X610" i="17"/>
  <c r="W610" i="17"/>
  <c r="V610" i="17"/>
  <c r="Y609" i="17"/>
  <c r="X609" i="17"/>
  <c r="W609" i="17"/>
  <c r="V609" i="17"/>
  <c r="Y608" i="17"/>
  <c r="X608" i="17"/>
  <c r="W608" i="17"/>
  <c r="V608" i="17"/>
  <c r="Y607" i="17"/>
  <c r="X607" i="17"/>
  <c r="W607" i="17"/>
  <c r="V607" i="17"/>
  <c r="Y606" i="17"/>
  <c r="X606" i="17"/>
  <c r="W606" i="17"/>
  <c r="V606" i="17"/>
  <c r="Y605" i="17"/>
  <c r="X605" i="17"/>
  <c r="W605" i="17"/>
  <c r="V605" i="17"/>
  <c r="Y604" i="17"/>
  <c r="X604" i="17"/>
  <c r="W604" i="17"/>
  <c r="V604" i="17"/>
  <c r="Y603" i="17"/>
  <c r="X603" i="17"/>
  <c r="W603" i="17"/>
  <c r="V603" i="17"/>
  <c r="Y602" i="17"/>
  <c r="X602" i="17"/>
  <c r="W602" i="17"/>
  <c r="V602" i="17"/>
  <c r="Y601" i="17"/>
  <c r="X601" i="17"/>
  <c r="W601" i="17"/>
  <c r="V601" i="17"/>
  <c r="Y600" i="17"/>
  <c r="X600" i="17"/>
  <c r="W600" i="17"/>
  <c r="V600" i="17"/>
  <c r="Y599" i="17"/>
  <c r="X599" i="17"/>
  <c r="W599" i="17"/>
  <c r="V599" i="17"/>
  <c r="Y598" i="17"/>
  <c r="X598" i="17"/>
  <c r="W598" i="17"/>
  <c r="V598" i="17"/>
  <c r="Y597" i="17"/>
  <c r="X597" i="17"/>
  <c r="W597" i="17"/>
  <c r="V597" i="17"/>
  <c r="Y596" i="17"/>
  <c r="X596" i="17"/>
  <c r="W596" i="17"/>
  <c r="V596" i="17"/>
  <c r="Y595" i="17"/>
  <c r="X595" i="17"/>
  <c r="W595" i="17"/>
  <c r="V595" i="17"/>
  <c r="Y594" i="17"/>
  <c r="X594" i="17"/>
  <c r="W594" i="17"/>
  <c r="V594" i="17"/>
  <c r="Y593" i="17"/>
  <c r="X593" i="17"/>
  <c r="W593" i="17"/>
  <c r="V593" i="17"/>
  <c r="Y592" i="17"/>
  <c r="X592" i="17"/>
  <c r="W592" i="17"/>
  <c r="V592" i="17"/>
  <c r="Y591" i="17"/>
  <c r="X591" i="17"/>
  <c r="W591" i="17"/>
  <c r="V591" i="17"/>
  <c r="Y590" i="17"/>
  <c r="X590" i="17"/>
  <c r="W590" i="17"/>
  <c r="V590" i="17"/>
  <c r="Y589" i="17"/>
  <c r="X589" i="17"/>
  <c r="W589" i="17"/>
  <c r="V589" i="17"/>
  <c r="Y588" i="17"/>
  <c r="X588" i="17"/>
  <c r="W588" i="17"/>
  <c r="V588" i="17"/>
  <c r="Y587" i="17"/>
  <c r="X587" i="17"/>
  <c r="W587" i="17"/>
  <c r="V587" i="17"/>
  <c r="Y586" i="17"/>
  <c r="X586" i="17"/>
  <c r="W586" i="17"/>
  <c r="V586" i="17"/>
  <c r="Y585" i="17"/>
  <c r="X585" i="17"/>
  <c r="W585" i="17"/>
  <c r="V585" i="17"/>
  <c r="Y584" i="17"/>
  <c r="X584" i="17"/>
  <c r="W584" i="17"/>
  <c r="V584" i="17"/>
  <c r="Y583" i="17"/>
  <c r="X583" i="17"/>
  <c r="W583" i="17"/>
  <c r="V583" i="17"/>
  <c r="Y582" i="17"/>
  <c r="X582" i="17"/>
  <c r="W582" i="17"/>
  <c r="V582" i="17"/>
  <c r="Y581" i="17"/>
  <c r="X581" i="17"/>
  <c r="W581" i="17"/>
  <c r="V581" i="17"/>
  <c r="Y580" i="17"/>
  <c r="X580" i="17"/>
  <c r="W580" i="17"/>
  <c r="V580" i="17"/>
  <c r="Y579" i="17"/>
  <c r="X579" i="17"/>
  <c r="W579" i="17"/>
  <c r="V579" i="17"/>
  <c r="Y578" i="17"/>
  <c r="X578" i="17"/>
  <c r="W578" i="17"/>
  <c r="V578" i="17"/>
  <c r="Y577" i="17"/>
  <c r="X577" i="17"/>
  <c r="W577" i="17"/>
  <c r="V577" i="17"/>
  <c r="Y576" i="17"/>
  <c r="X576" i="17"/>
  <c r="W576" i="17"/>
  <c r="V576" i="17"/>
  <c r="Y575" i="17"/>
  <c r="X575" i="17"/>
  <c r="W575" i="17"/>
  <c r="V575" i="17"/>
  <c r="Y574" i="17"/>
  <c r="X574" i="17"/>
  <c r="W574" i="17"/>
  <c r="V574" i="17"/>
  <c r="Y573" i="17"/>
  <c r="X573" i="17"/>
  <c r="W573" i="17"/>
  <c r="V573" i="17"/>
  <c r="Y572" i="17"/>
  <c r="X572" i="17"/>
  <c r="W572" i="17"/>
  <c r="V572" i="17"/>
  <c r="Y571" i="17"/>
  <c r="X571" i="17"/>
  <c r="W571" i="17"/>
  <c r="V571" i="17"/>
  <c r="Y570" i="17"/>
  <c r="X570" i="17"/>
  <c r="W570" i="17"/>
  <c r="V570" i="17"/>
  <c r="Y569" i="17"/>
  <c r="X569" i="17"/>
  <c r="W569" i="17"/>
  <c r="V569" i="17"/>
  <c r="Y568" i="17"/>
  <c r="X568" i="17"/>
  <c r="W568" i="17"/>
  <c r="V568" i="17"/>
  <c r="Y567" i="17"/>
  <c r="X567" i="17"/>
  <c r="W567" i="17"/>
  <c r="V567" i="17"/>
  <c r="Y566" i="17"/>
  <c r="X566" i="17"/>
  <c r="W566" i="17"/>
  <c r="V566" i="17"/>
  <c r="Y565" i="17"/>
  <c r="X565" i="17"/>
  <c r="W565" i="17"/>
  <c r="V565" i="17"/>
  <c r="Y564" i="17"/>
  <c r="X564" i="17"/>
  <c r="W564" i="17"/>
  <c r="V564" i="17"/>
  <c r="Y563" i="17"/>
  <c r="X563" i="17"/>
  <c r="W563" i="17"/>
  <c r="V563" i="17"/>
  <c r="Y562" i="17"/>
  <c r="X562" i="17"/>
  <c r="W562" i="17"/>
  <c r="V562" i="17"/>
  <c r="Y561" i="17"/>
  <c r="X561" i="17"/>
  <c r="W561" i="17"/>
  <c r="V561" i="17"/>
  <c r="Y560" i="17"/>
  <c r="X560" i="17"/>
  <c r="W560" i="17"/>
  <c r="V560" i="17"/>
  <c r="Y559" i="17"/>
  <c r="X559" i="17"/>
  <c r="W559" i="17"/>
  <c r="V559" i="17"/>
  <c r="Y558" i="17"/>
  <c r="X558" i="17"/>
  <c r="W558" i="17"/>
  <c r="V558" i="17"/>
  <c r="Y557" i="17"/>
  <c r="X557" i="17"/>
  <c r="W557" i="17"/>
  <c r="V557" i="17"/>
  <c r="Y556" i="17"/>
  <c r="X556" i="17"/>
  <c r="W556" i="17"/>
  <c r="V556" i="17"/>
  <c r="Y555" i="17"/>
  <c r="X555" i="17"/>
  <c r="W555" i="17"/>
  <c r="V555" i="17"/>
  <c r="AB554" i="17"/>
  <c r="AA554" i="17"/>
  <c r="Y554" i="17"/>
  <c r="X554" i="17"/>
  <c r="W554" i="17"/>
  <c r="V554" i="17"/>
  <c r="Y553" i="17"/>
  <c r="X553" i="17"/>
  <c r="W553" i="17"/>
  <c r="V553" i="17"/>
  <c r="Y552" i="17"/>
  <c r="X552" i="17"/>
  <c r="W552" i="17"/>
  <c r="V552" i="17"/>
  <c r="Y551" i="17"/>
  <c r="X551" i="17"/>
  <c r="W551" i="17"/>
  <c r="V551" i="17"/>
  <c r="Y550" i="17"/>
  <c r="X550" i="17"/>
  <c r="W550" i="17"/>
  <c r="V550" i="17"/>
  <c r="Y549" i="17"/>
  <c r="X549" i="17"/>
  <c r="W549" i="17"/>
  <c r="V549" i="17"/>
  <c r="Y548" i="17"/>
  <c r="X548" i="17"/>
  <c r="W548" i="17"/>
  <c r="V548" i="17"/>
  <c r="Y547" i="17"/>
  <c r="X547" i="17"/>
  <c r="W547" i="17"/>
  <c r="V547" i="17"/>
  <c r="Y546" i="17"/>
  <c r="X546" i="17"/>
  <c r="W546" i="17"/>
  <c r="V546" i="17"/>
  <c r="Y545" i="17"/>
  <c r="X545" i="17"/>
  <c r="W545" i="17"/>
  <c r="V545" i="17"/>
  <c r="Y544" i="17"/>
  <c r="X544" i="17"/>
  <c r="W544" i="17"/>
  <c r="V544" i="17"/>
  <c r="Y543" i="17"/>
  <c r="X543" i="17"/>
  <c r="W543" i="17"/>
  <c r="V543" i="17"/>
  <c r="Y542" i="17"/>
  <c r="X542" i="17"/>
  <c r="W542" i="17"/>
  <c r="V542" i="17"/>
  <c r="Y541" i="17"/>
  <c r="X541" i="17"/>
  <c r="W541" i="17"/>
  <c r="V541" i="17"/>
  <c r="Y540" i="17"/>
  <c r="X540" i="17"/>
  <c r="W540" i="17"/>
  <c r="V540" i="17"/>
  <c r="Y539" i="17"/>
  <c r="X539" i="17"/>
  <c r="W539" i="17"/>
  <c r="V539" i="17"/>
  <c r="Y538" i="17"/>
  <c r="X538" i="17"/>
  <c r="W538" i="17"/>
  <c r="V538" i="17"/>
  <c r="Y537" i="17"/>
  <c r="X537" i="17"/>
  <c r="W537" i="17"/>
  <c r="V537" i="17"/>
  <c r="Y536" i="17"/>
  <c r="X536" i="17"/>
  <c r="W536" i="17"/>
  <c r="V536" i="17"/>
  <c r="Y535" i="17"/>
  <c r="X535" i="17"/>
  <c r="W535" i="17"/>
  <c r="V535" i="17"/>
  <c r="Y534" i="17"/>
  <c r="X534" i="17"/>
  <c r="W534" i="17"/>
  <c r="V534" i="17"/>
  <c r="Y533" i="17"/>
  <c r="X533" i="17"/>
  <c r="W533" i="17"/>
  <c r="V533" i="17"/>
  <c r="Y532" i="17"/>
  <c r="X532" i="17"/>
  <c r="W532" i="17"/>
  <c r="V532" i="17"/>
  <c r="Y531" i="17"/>
  <c r="X531" i="17"/>
  <c r="W531" i="17"/>
  <c r="V531" i="17"/>
  <c r="Y530" i="17"/>
  <c r="X530" i="17"/>
  <c r="W530" i="17"/>
  <c r="V530" i="17"/>
  <c r="Y529" i="17"/>
  <c r="X529" i="17"/>
  <c r="W529" i="17"/>
  <c r="V529" i="17"/>
  <c r="Y528" i="17"/>
  <c r="X528" i="17"/>
  <c r="W528" i="17"/>
  <c r="V528" i="17"/>
  <c r="Y527" i="17"/>
  <c r="X527" i="17"/>
  <c r="W527" i="17"/>
  <c r="V527" i="17"/>
  <c r="Y526" i="17"/>
  <c r="X526" i="17"/>
  <c r="W526" i="17"/>
  <c r="V526" i="17"/>
  <c r="Y525" i="17"/>
  <c r="X525" i="17"/>
  <c r="W525" i="17"/>
  <c r="V525" i="17"/>
  <c r="Y524" i="17"/>
  <c r="X524" i="17"/>
  <c r="W524" i="17"/>
  <c r="V524" i="17"/>
  <c r="Y523" i="17"/>
  <c r="X523" i="17"/>
  <c r="W523" i="17"/>
  <c r="V523" i="17"/>
  <c r="Y522" i="17"/>
  <c r="X522" i="17"/>
  <c r="W522" i="17"/>
  <c r="V522" i="17"/>
  <c r="Y521" i="17"/>
  <c r="X521" i="17"/>
  <c r="W521" i="17"/>
  <c r="V521" i="17"/>
  <c r="Y520" i="17"/>
  <c r="X520" i="17"/>
  <c r="W520" i="17"/>
  <c r="V520" i="17"/>
  <c r="Y519" i="17"/>
  <c r="X519" i="17"/>
  <c r="W519" i="17"/>
  <c r="V519" i="17"/>
  <c r="Y518" i="17"/>
  <c r="X518" i="17"/>
  <c r="W518" i="17"/>
  <c r="V518" i="17"/>
  <c r="Y517" i="17"/>
  <c r="X517" i="17"/>
  <c r="W517" i="17"/>
  <c r="V517" i="17"/>
  <c r="Y516" i="17"/>
  <c r="X516" i="17"/>
  <c r="W516" i="17"/>
  <c r="V516" i="17"/>
  <c r="Y515" i="17"/>
  <c r="X515" i="17"/>
  <c r="W515" i="17"/>
  <c r="V515" i="17"/>
  <c r="Y514" i="17"/>
  <c r="X514" i="17"/>
  <c r="W514" i="17"/>
  <c r="V514" i="17"/>
  <c r="Y513" i="17"/>
  <c r="X513" i="17"/>
  <c r="W513" i="17"/>
  <c r="V513" i="17"/>
  <c r="Y512" i="17"/>
  <c r="X512" i="17"/>
  <c r="W512" i="17"/>
  <c r="V512" i="17"/>
  <c r="Y511" i="17"/>
  <c r="X511" i="17"/>
  <c r="W511" i="17"/>
  <c r="V511" i="17"/>
  <c r="Y510" i="17"/>
  <c r="X510" i="17"/>
  <c r="W510" i="17"/>
  <c r="V510" i="17"/>
  <c r="Y509" i="17"/>
  <c r="X509" i="17"/>
  <c r="W509" i="17"/>
  <c r="V509" i="17"/>
  <c r="Y508" i="17"/>
  <c r="X508" i="17"/>
  <c r="W508" i="17"/>
  <c r="V508" i="17"/>
  <c r="Y507" i="17"/>
  <c r="X507" i="17"/>
  <c r="W507" i="17"/>
  <c r="V507" i="17"/>
  <c r="Y506" i="17"/>
  <c r="X506" i="17"/>
  <c r="W506" i="17"/>
  <c r="V506" i="17"/>
  <c r="Y505" i="17"/>
  <c r="X505" i="17"/>
  <c r="W505" i="17"/>
  <c r="V505" i="17"/>
  <c r="Y504" i="17"/>
  <c r="X504" i="17"/>
  <c r="W504" i="17"/>
  <c r="V504" i="17"/>
  <c r="Y503" i="17"/>
  <c r="X503" i="17"/>
  <c r="W503" i="17"/>
  <c r="V503" i="17"/>
  <c r="Y502" i="17"/>
  <c r="X502" i="17"/>
  <c r="W502" i="17"/>
  <c r="V502" i="17"/>
  <c r="Y501" i="17"/>
  <c r="X501" i="17"/>
  <c r="W501" i="17"/>
  <c r="V501" i="17"/>
  <c r="Y500" i="17"/>
  <c r="X500" i="17"/>
  <c r="W500" i="17"/>
  <c r="V500" i="17"/>
  <c r="Y499" i="17"/>
  <c r="X499" i="17"/>
  <c r="W499" i="17"/>
  <c r="V499" i="17"/>
  <c r="Y498" i="17"/>
  <c r="X498" i="17"/>
  <c r="W498" i="17"/>
  <c r="V498" i="17"/>
  <c r="Y497" i="17"/>
  <c r="X497" i="17"/>
  <c r="W497" i="17"/>
  <c r="V497" i="17"/>
  <c r="Y496" i="17"/>
  <c r="X496" i="17"/>
  <c r="W496" i="17"/>
  <c r="V496" i="17"/>
  <c r="Y495" i="17"/>
  <c r="X495" i="17"/>
  <c r="W495" i="17"/>
  <c r="V495" i="17"/>
  <c r="Y494" i="17"/>
  <c r="X494" i="17"/>
  <c r="W494" i="17"/>
  <c r="V494" i="17"/>
  <c r="Y493" i="17"/>
  <c r="X493" i="17"/>
  <c r="W493" i="17"/>
  <c r="V493" i="17"/>
  <c r="Y492" i="17"/>
  <c r="X492" i="17"/>
  <c r="W492" i="17"/>
  <c r="V492" i="17"/>
  <c r="Y491" i="17"/>
  <c r="X491" i="17"/>
  <c r="W491" i="17"/>
  <c r="V491" i="17"/>
  <c r="Y490" i="17"/>
  <c r="X490" i="17"/>
  <c r="W490" i="17"/>
  <c r="V490" i="17"/>
  <c r="Y489" i="17"/>
  <c r="X489" i="17"/>
  <c r="W489" i="17"/>
  <c r="V489" i="17"/>
  <c r="Y488" i="17"/>
  <c r="X488" i="17"/>
  <c r="W488" i="17"/>
  <c r="V488" i="17"/>
  <c r="Y487" i="17"/>
  <c r="X487" i="17"/>
  <c r="W487" i="17"/>
  <c r="V487" i="17"/>
  <c r="Y486" i="17"/>
  <c r="X486" i="17"/>
  <c r="W486" i="17"/>
  <c r="V486" i="17"/>
  <c r="Y485" i="17"/>
  <c r="X485" i="17"/>
  <c r="W485" i="17"/>
  <c r="V485" i="17"/>
  <c r="Y484" i="17"/>
  <c r="X484" i="17"/>
  <c r="W484" i="17"/>
  <c r="V484" i="17"/>
  <c r="Y483" i="17"/>
  <c r="X483" i="17"/>
  <c r="W483" i="17"/>
  <c r="V483" i="17"/>
  <c r="Y482" i="17"/>
  <c r="X482" i="17"/>
  <c r="W482" i="17"/>
  <c r="V482" i="17"/>
  <c r="Y481" i="17"/>
  <c r="X481" i="17"/>
  <c r="W481" i="17"/>
  <c r="V481" i="17"/>
  <c r="Y480" i="17"/>
  <c r="X480" i="17"/>
  <c r="W480" i="17"/>
  <c r="V480" i="17"/>
  <c r="Y479" i="17"/>
  <c r="X479" i="17"/>
  <c r="W479" i="17"/>
  <c r="V479" i="17"/>
  <c r="Y478" i="17"/>
  <c r="X478" i="17"/>
  <c r="W478" i="17"/>
  <c r="V478" i="17"/>
  <c r="Y477" i="17"/>
  <c r="X477" i="17"/>
  <c r="W477" i="17"/>
  <c r="V477" i="17"/>
  <c r="Y476" i="17"/>
  <c r="X476" i="17"/>
  <c r="W476" i="17"/>
  <c r="V476" i="17"/>
  <c r="Y475" i="17"/>
  <c r="X475" i="17"/>
  <c r="W475" i="17"/>
  <c r="V475" i="17"/>
  <c r="Y474" i="17"/>
  <c r="X474" i="17"/>
  <c r="W474" i="17"/>
  <c r="V474" i="17"/>
  <c r="Y473" i="17"/>
  <c r="X473" i="17"/>
  <c r="W473" i="17"/>
  <c r="V473" i="17"/>
  <c r="Y472" i="17"/>
  <c r="X472" i="17"/>
  <c r="W472" i="17"/>
  <c r="V472" i="17"/>
  <c r="Y471" i="17"/>
  <c r="X471" i="17"/>
  <c r="W471" i="17"/>
  <c r="V471" i="17"/>
  <c r="Y470" i="17"/>
  <c r="X470" i="17"/>
  <c r="W470" i="17"/>
  <c r="V470" i="17"/>
  <c r="Y469" i="17"/>
  <c r="X469" i="17"/>
  <c r="W469" i="17"/>
  <c r="V469" i="17"/>
  <c r="Y468" i="17"/>
  <c r="X468" i="17"/>
  <c r="W468" i="17"/>
  <c r="V468" i="17"/>
  <c r="Y467" i="17"/>
  <c r="X467" i="17"/>
  <c r="W467" i="17"/>
  <c r="V467" i="17"/>
  <c r="Y466" i="17"/>
  <c r="X466" i="17"/>
  <c r="W466" i="17"/>
  <c r="V466" i="17"/>
  <c r="Y465" i="17"/>
  <c r="X465" i="17"/>
  <c r="W465" i="17"/>
  <c r="V465" i="17"/>
  <c r="Y464" i="17"/>
  <c r="X464" i="17"/>
  <c r="W464" i="17"/>
  <c r="V464" i="17"/>
  <c r="Y463" i="17"/>
  <c r="X463" i="17"/>
  <c r="W463" i="17"/>
  <c r="V463" i="17"/>
  <c r="Y462" i="17"/>
  <c r="X462" i="17"/>
  <c r="W462" i="17"/>
  <c r="V462" i="17"/>
  <c r="Y461" i="17"/>
  <c r="X461" i="17"/>
  <c r="W461" i="17"/>
  <c r="V461" i="17"/>
  <c r="Y460" i="17"/>
  <c r="X460" i="17"/>
  <c r="W460" i="17"/>
  <c r="V460" i="17"/>
  <c r="Y459" i="17"/>
  <c r="X459" i="17"/>
  <c r="W459" i="17"/>
  <c r="V459" i="17"/>
  <c r="Y458" i="17"/>
  <c r="X458" i="17"/>
  <c r="W458" i="17"/>
  <c r="V458" i="17"/>
  <c r="Y457" i="17"/>
  <c r="X457" i="17"/>
  <c r="W457" i="17"/>
  <c r="V457" i="17"/>
  <c r="Y456" i="17"/>
  <c r="X456" i="17"/>
  <c r="W456" i="17"/>
  <c r="V456" i="17"/>
  <c r="Y455" i="17"/>
  <c r="X455" i="17"/>
  <c r="W455" i="17"/>
  <c r="V455" i="17"/>
  <c r="Y454" i="17"/>
  <c r="X454" i="17"/>
  <c r="W454" i="17"/>
  <c r="V454" i="17"/>
  <c r="Y453" i="17"/>
  <c r="X453" i="17"/>
  <c r="W453" i="17"/>
  <c r="V453" i="17"/>
  <c r="Y452" i="17"/>
  <c r="X452" i="17"/>
  <c r="W452" i="17"/>
  <c r="V452" i="17"/>
  <c r="Y451" i="17"/>
  <c r="X451" i="17"/>
  <c r="W451" i="17"/>
  <c r="V451" i="17"/>
  <c r="Y450" i="17"/>
  <c r="X450" i="17"/>
  <c r="W450" i="17"/>
  <c r="V450" i="17"/>
  <c r="Y449" i="17"/>
  <c r="X449" i="17"/>
  <c r="W449" i="17"/>
  <c r="V449" i="17"/>
  <c r="Y448" i="17"/>
  <c r="X448" i="17"/>
  <c r="W448" i="17"/>
  <c r="V448" i="17"/>
  <c r="Y447" i="17"/>
  <c r="X447" i="17"/>
  <c r="W447" i="17"/>
  <c r="V447" i="17"/>
  <c r="Y446" i="17"/>
  <c r="X446" i="17"/>
  <c r="W446" i="17"/>
  <c r="V446" i="17"/>
  <c r="Y445" i="17"/>
  <c r="X445" i="17"/>
  <c r="W445" i="17"/>
  <c r="V445" i="17"/>
  <c r="Y444" i="17"/>
  <c r="X444" i="17"/>
  <c r="W444" i="17"/>
  <c r="V444" i="17"/>
  <c r="Y443" i="17"/>
  <c r="X443" i="17"/>
  <c r="W443" i="17"/>
  <c r="V443" i="17"/>
  <c r="Y442" i="17"/>
  <c r="X442" i="17"/>
  <c r="W442" i="17"/>
  <c r="V442" i="17"/>
  <c r="Y441" i="17"/>
  <c r="X441" i="17"/>
  <c r="W441" i="17"/>
  <c r="V441" i="17"/>
  <c r="Y440" i="17"/>
  <c r="X440" i="17"/>
  <c r="W440" i="17"/>
  <c r="V440" i="17"/>
  <c r="Y439" i="17"/>
  <c r="X439" i="17"/>
  <c r="W439" i="17"/>
  <c r="V439" i="17"/>
  <c r="Y438" i="17"/>
  <c r="X438" i="17"/>
  <c r="W438" i="17"/>
  <c r="V438" i="17"/>
  <c r="Y437" i="17"/>
  <c r="X437" i="17"/>
  <c r="W437" i="17"/>
  <c r="V437" i="17"/>
  <c r="Y436" i="17"/>
  <c r="X436" i="17"/>
  <c r="W436" i="17"/>
  <c r="V436" i="17"/>
  <c r="Y435" i="17"/>
  <c r="X435" i="17"/>
  <c r="W435" i="17"/>
  <c r="V435" i="17"/>
  <c r="Y434" i="17"/>
  <c r="X434" i="17"/>
  <c r="W434" i="17"/>
  <c r="V434" i="17"/>
  <c r="Y433" i="17"/>
  <c r="X433" i="17"/>
  <c r="W433" i="17"/>
  <c r="V433" i="17"/>
  <c r="Y432" i="17"/>
  <c r="X432" i="17"/>
  <c r="W432" i="17"/>
  <c r="V432" i="17"/>
  <c r="Y431" i="17"/>
  <c r="X431" i="17"/>
  <c r="W431" i="17"/>
  <c r="V431" i="17"/>
  <c r="Y430" i="17"/>
  <c r="X430" i="17"/>
  <c r="W430" i="17"/>
  <c r="V430" i="17"/>
  <c r="Y429" i="17"/>
  <c r="X429" i="17"/>
  <c r="W429" i="17"/>
  <c r="V429" i="17"/>
  <c r="Y428" i="17"/>
  <c r="X428" i="17"/>
  <c r="W428" i="17"/>
  <c r="V428" i="17"/>
  <c r="Y427" i="17"/>
  <c r="X427" i="17"/>
  <c r="W427" i="17"/>
  <c r="V427" i="17"/>
  <c r="Y426" i="17"/>
  <c r="X426" i="17"/>
  <c r="W426" i="17"/>
  <c r="V426" i="17"/>
  <c r="Y425" i="17"/>
  <c r="X425" i="17"/>
  <c r="W425" i="17"/>
  <c r="V425" i="17"/>
  <c r="Y424" i="17"/>
  <c r="X424" i="17"/>
  <c r="W424" i="17"/>
  <c r="V424" i="17"/>
  <c r="Y423" i="17"/>
  <c r="X423" i="17"/>
  <c r="W423" i="17"/>
  <c r="V423" i="17"/>
  <c r="Y422" i="17"/>
  <c r="X422" i="17"/>
  <c r="W422" i="17"/>
  <c r="V422" i="17"/>
  <c r="Y421" i="17"/>
  <c r="X421" i="17"/>
  <c r="W421" i="17"/>
  <c r="V421" i="17"/>
  <c r="Y420" i="17"/>
  <c r="X420" i="17"/>
  <c r="W420" i="17"/>
  <c r="V420" i="17"/>
  <c r="Y419" i="17"/>
  <c r="X419" i="17"/>
  <c r="W419" i="17"/>
  <c r="V419" i="17"/>
  <c r="Y418" i="17"/>
  <c r="X418" i="17"/>
  <c r="W418" i="17"/>
  <c r="V418" i="17"/>
  <c r="Y417" i="17"/>
  <c r="X417" i="17"/>
  <c r="W417" i="17"/>
  <c r="V417" i="17"/>
  <c r="Y416" i="17"/>
  <c r="X416" i="17"/>
  <c r="W416" i="17"/>
  <c r="V416" i="17"/>
  <c r="Y415" i="17"/>
  <c r="X415" i="17"/>
  <c r="W415" i="17"/>
  <c r="V415" i="17"/>
  <c r="Y414" i="17"/>
  <c r="X414" i="17"/>
  <c r="W414" i="17"/>
  <c r="V414" i="17"/>
  <c r="Y413" i="17"/>
  <c r="X413" i="17"/>
  <c r="W413" i="17"/>
  <c r="V413" i="17"/>
  <c r="Y412" i="17"/>
  <c r="X412" i="17"/>
  <c r="W412" i="17"/>
  <c r="V412" i="17"/>
  <c r="Y411" i="17"/>
  <c r="X411" i="17"/>
  <c r="W411" i="17"/>
  <c r="V411" i="17"/>
  <c r="Y410" i="17"/>
  <c r="X410" i="17"/>
  <c r="W410" i="17"/>
  <c r="V410" i="17"/>
  <c r="Y409" i="17"/>
  <c r="X409" i="17"/>
  <c r="W409" i="17"/>
  <c r="V409" i="17"/>
  <c r="Y408" i="17"/>
  <c r="X408" i="17"/>
  <c r="W408" i="17"/>
  <c r="V408" i="17"/>
  <c r="Y407" i="17"/>
  <c r="X407" i="17"/>
  <c r="W407" i="17"/>
  <c r="V407" i="17"/>
  <c r="Y406" i="17"/>
  <c r="X406" i="17"/>
  <c r="W406" i="17"/>
  <c r="V406" i="17"/>
  <c r="Y405" i="17"/>
  <c r="X405" i="17"/>
  <c r="W405" i="17"/>
  <c r="V405" i="17"/>
  <c r="Y404" i="17"/>
  <c r="X404" i="17"/>
  <c r="W404" i="17"/>
  <c r="V404" i="17"/>
  <c r="Y403" i="17"/>
  <c r="X403" i="17"/>
  <c r="W403" i="17"/>
  <c r="V403" i="17"/>
  <c r="Y402" i="17"/>
  <c r="X402" i="17"/>
  <c r="W402" i="17"/>
  <c r="V402" i="17"/>
  <c r="Y401" i="17"/>
  <c r="X401" i="17"/>
  <c r="W401" i="17"/>
  <c r="V401" i="17"/>
  <c r="Y400" i="17"/>
  <c r="X400" i="17"/>
  <c r="W400" i="17"/>
  <c r="V400" i="17"/>
  <c r="Y399" i="17"/>
  <c r="X399" i="17"/>
  <c r="W399" i="17"/>
  <c r="V399" i="17"/>
  <c r="Y398" i="17"/>
  <c r="X398" i="17"/>
  <c r="W398" i="17"/>
  <c r="V398" i="17"/>
  <c r="Y397" i="17"/>
  <c r="X397" i="17"/>
  <c r="W397" i="17"/>
  <c r="V397" i="17"/>
  <c r="Y396" i="17"/>
  <c r="X396" i="17"/>
  <c r="W396" i="17"/>
  <c r="V396" i="17"/>
  <c r="Y395" i="17"/>
  <c r="X395" i="17"/>
  <c r="W395" i="17"/>
  <c r="V395" i="17"/>
  <c r="Y394" i="17"/>
  <c r="X394" i="17"/>
  <c r="W394" i="17"/>
  <c r="V394" i="17"/>
  <c r="Y393" i="17"/>
  <c r="X393" i="17"/>
  <c r="W393" i="17"/>
  <c r="V393" i="17"/>
  <c r="Y392" i="17"/>
  <c r="X392" i="17"/>
  <c r="W392" i="17"/>
  <c r="V392" i="17"/>
  <c r="Y391" i="17"/>
  <c r="X391" i="17"/>
  <c r="W391" i="17"/>
  <c r="V391" i="17"/>
  <c r="Y390" i="17"/>
  <c r="X390" i="17"/>
  <c r="W390" i="17"/>
  <c r="V390" i="17"/>
  <c r="Y389" i="17"/>
  <c r="X389" i="17"/>
  <c r="W389" i="17"/>
  <c r="V389" i="17"/>
  <c r="Y388" i="17"/>
  <c r="X388" i="17"/>
  <c r="W388" i="17"/>
  <c r="V388" i="17"/>
  <c r="Y387" i="17"/>
  <c r="X387" i="17"/>
  <c r="W387" i="17"/>
  <c r="V387" i="17"/>
  <c r="Y386" i="17"/>
  <c r="X386" i="17"/>
  <c r="W386" i="17"/>
  <c r="V386" i="17"/>
  <c r="Y385" i="17"/>
  <c r="X385" i="17"/>
  <c r="W385" i="17"/>
  <c r="V385" i="17"/>
  <c r="Y384" i="17"/>
  <c r="X384" i="17"/>
  <c r="W384" i="17"/>
  <c r="V384" i="17"/>
  <c r="Y383" i="17"/>
  <c r="X383" i="17"/>
  <c r="W383" i="17"/>
  <c r="V383" i="17"/>
  <c r="Y382" i="17"/>
  <c r="X382" i="17"/>
  <c r="W382" i="17"/>
  <c r="V382" i="17"/>
  <c r="Y381" i="17"/>
  <c r="X381" i="17"/>
  <c r="W381" i="17"/>
  <c r="V381" i="17"/>
  <c r="Y380" i="17"/>
  <c r="X380" i="17"/>
  <c r="W380" i="17"/>
  <c r="V380" i="17"/>
  <c r="Y379" i="17"/>
  <c r="X379" i="17"/>
  <c r="W379" i="17"/>
  <c r="V379" i="17"/>
  <c r="Y378" i="17"/>
  <c r="X378" i="17"/>
  <c r="W378" i="17"/>
  <c r="V378" i="17"/>
  <c r="Y377" i="17"/>
  <c r="X377" i="17"/>
  <c r="W377" i="17"/>
  <c r="V377" i="17"/>
  <c r="Y376" i="17"/>
  <c r="X376" i="17"/>
  <c r="W376" i="17"/>
  <c r="V376" i="17"/>
  <c r="Y375" i="17"/>
  <c r="X375" i="17"/>
  <c r="W375" i="17"/>
  <c r="V375" i="17"/>
  <c r="Y374" i="17"/>
  <c r="X374" i="17"/>
  <c r="W374" i="17"/>
  <c r="V374" i="17"/>
  <c r="Y373" i="17"/>
  <c r="X373" i="17"/>
  <c r="W373" i="17"/>
  <c r="V373" i="17"/>
  <c r="Y372" i="17"/>
  <c r="X372" i="17"/>
  <c r="W372" i="17"/>
  <c r="V372" i="17"/>
  <c r="Y371" i="17"/>
  <c r="X371" i="17"/>
  <c r="W371" i="17"/>
  <c r="V371" i="17"/>
  <c r="Y370" i="17"/>
  <c r="X370" i="17"/>
  <c r="W370" i="17"/>
  <c r="V370" i="17"/>
  <c r="Y369" i="17"/>
  <c r="X369" i="17"/>
  <c r="W369" i="17"/>
  <c r="V369" i="17"/>
  <c r="Y368" i="17"/>
  <c r="X368" i="17"/>
  <c r="W368" i="17"/>
  <c r="V368" i="17"/>
  <c r="Y367" i="17"/>
  <c r="X367" i="17"/>
  <c r="W367" i="17"/>
  <c r="V367" i="17"/>
  <c r="Y366" i="17"/>
  <c r="X366" i="17"/>
  <c r="W366" i="17"/>
  <c r="V366" i="17"/>
  <c r="Y365" i="17"/>
  <c r="X365" i="17"/>
  <c r="W365" i="17"/>
  <c r="V365" i="17"/>
  <c r="Y364" i="17"/>
  <c r="X364" i="17"/>
  <c r="W364" i="17"/>
  <c r="V364" i="17"/>
  <c r="Y363" i="17"/>
  <c r="X363" i="17"/>
  <c r="W363" i="17"/>
  <c r="V363" i="17"/>
  <c r="Y362" i="17"/>
  <c r="X362" i="17"/>
  <c r="W362" i="17"/>
  <c r="V362" i="17"/>
  <c r="Y361" i="17"/>
  <c r="X361" i="17"/>
  <c r="W361" i="17"/>
  <c r="V361" i="17"/>
  <c r="Y360" i="17"/>
  <c r="X360" i="17"/>
  <c r="W360" i="17"/>
  <c r="V360" i="17"/>
  <c r="Y359" i="17"/>
  <c r="X359" i="17"/>
  <c r="W359" i="17"/>
  <c r="V359" i="17"/>
  <c r="Y358" i="17"/>
  <c r="X358" i="17"/>
  <c r="W358" i="17"/>
  <c r="V358" i="17"/>
  <c r="Y357" i="17"/>
  <c r="X357" i="17"/>
  <c r="W357" i="17"/>
  <c r="V357" i="17"/>
  <c r="Y356" i="17"/>
  <c r="X356" i="17"/>
  <c r="W356" i="17"/>
  <c r="V356" i="17"/>
  <c r="Y355" i="17"/>
  <c r="X355" i="17"/>
  <c r="W355" i="17"/>
  <c r="V355" i="17"/>
  <c r="Y354" i="17"/>
  <c r="X354" i="17"/>
  <c r="W354" i="17"/>
  <c r="V354" i="17"/>
  <c r="Y353" i="17"/>
  <c r="X353" i="17"/>
  <c r="W353" i="17"/>
  <c r="V353" i="17"/>
  <c r="Y352" i="17"/>
  <c r="X352" i="17"/>
  <c r="W352" i="17"/>
  <c r="V352" i="17"/>
  <c r="Y351" i="17"/>
  <c r="X351" i="17"/>
  <c r="W351" i="17"/>
  <c r="V351" i="17"/>
  <c r="Y350" i="17"/>
  <c r="X350" i="17"/>
  <c r="W350" i="17"/>
  <c r="V350" i="17"/>
  <c r="Y349" i="17"/>
  <c r="X349" i="17"/>
  <c r="W349" i="17"/>
  <c r="V349" i="17"/>
  <c r="Y348" i="17"/>
  <c r="X348" i="17"/>
  <c r="W348" i="17"/>
  <c r="V348" i="17"/>
  <c r="Y347" i="17"/>
  <c r="X347" i="17"/>
  <c r="W347" i="17"/>
  <c r="V347" i="17"/>
  <c r="Y346" i="17"/>
  <c r="X346" i="17"/>
  <c r="W346" i="17"/>
  <c r="V346" i="17"/>
  <c r="Y345" i="17"/>
  <c r="X345" i="17"/>
  <c r="W345" i="17"/>
  <c r="V345" i="17"/>
  <c r="Y344" i="17"/>
  <c r="X344" i="17"/>
  <c r="W344" i="17"/>
  <c r="V344" i="17"/>
  <c r="Y343" i="17"/>
  <c r="X343" i="17"/>
  <c r="W343" i="17"/>
  <c r="V343" i="17"/>
  <c r="Y342" i="17"/>
  <c r="X342" i="17"/>
  <c r="W342" i="17"/>
  <c r="V342" i="17"/>
  <c r="Y341" i="17"/>
  <c r="X341" i="17"/>
  <c r="W341" i="17"/>
  <c r="V341" i="17"/>
  <c r="Y340" i="17"/>
  <c r="X340" i="17"/>
  <c r="W340" i="17"/>
  <c r="V340" i="17"/>
  <c r="Y339" i="17"/>
  <c r="X339" i="17"/>
  <c r="W339" i="17"/>
  <c r="V339" i="17"/>
  <c r="Y338" i="17"/>
  <c r="X338" i="17"/>
  <c r="W338" i="17"/>
  <c r="V338" i="17"/>
  <c r="Y337" i="17"/>
  <c r="X337" i="17"/>
  <c r="W337" i="17"/>
  <c r="V337" i="17"/>
  <c r="Y336" i="17"/>
  <c r="X336" i="17"/>
  <c r="W336" i="17"/>
  <c r="V336" i="17"/>
  <c r="Y335" i="17"/>
  <c r="X335" i="17"/>
  <c r="W335" i="17"/>
  <c r="V335" i="17"/>
  <c r="Y334" i="17"/>
  <c r="X334" i="17"/>
  <c r="W334" i="17"/>
  <c r="V334" i="17"/>
  <c r="Y333" i="17"/>
  <c r="X333" i="17"/>
  <c r="W333" i="17"/>
  <c r="V333" i="17"/>
  <c r="Y332" i="17"/>
  <c r="X332" i="17"/>
  <c r="W332" i="17"/>
  <c r="V332" i="17"/>
  <c r="Y331" i="17"/>
  <c r="X331" i="17"/>
  <c r="W331" i="17"/>
  <c r="V331" i="17"/>
  <c r="Y330" i="17"/>
  <c r="X330" i="17"/>
  <c r="W330" i="17"/>
  <c r="V330" i="17"/>
  <c r="Y329" i="17"/>
  <c r="X329" i="17"/>
  <c r="W329" i="17"/>
  <c r="V329" i="17"/>
  <c r="Y328" i="17"/>
  <c r="X328" i="17"/>
  <c r="W328" i="17"/>
  <c r="V328" i="17"/>
  <c r="Y327" i="17"/>
  <c r="X327" i="17"/>
  <c r="W327" i="17"/>
  <c r="V327" i="17"/>
  <c r="Y326" i="17"/>
  <c r="X326" i="17"/>
  <c r="W326" i="17"/>
  <c r="V326" i="17"/>
  <c r="Y325" i="17"/>
  <c r="X325" i="17"/>
  <c r="W325" i="17"/>
  <c r="V325" i="17"/>
  <c r="Y324" i="17"/>
  <c r="X324" i="17"/>
  <c r="W324" i="17"/>
  <c r="V324" i="17"/>
  <c r="Y323" i="17"/>
  <c r="X323" i="17"/>
  <c r="W323" i="17"/>
  <c r="V323" i="17"/>
  <c r="Y322" i="17"/>
  <c r="X322" i="17"/>
  <c r="W322" i="17"/>
  <c r="V322" i="17"/>
  <c r="Y321" i="17"/>
  <c r="X321" i="17"/>
  <c r="W321" i="17"/>
  <c r="V321" i="17"/>
  <c r="Y320" i="17"/>
  <c r="X320" i="17"/>
  <c r="W320" i="17"/>
  <c r="V320" i="17"/>
  <c r="Y319" i="17"/>
  <c r="X319" i="17"/>
  <c r="W319" i="17"/>
  <c r="V319" i="17"/>
  <c r="Y318" i="17"/>
  <c r="X318" i="17"/>
  <c r="W318" i="17"/>
  <c r="V318" i="17"/>
  <c r="Y317" i="17"/>
  <c r="X317" i="17"/>
  <c r="W317" i="17"/>
  <c r="V317" i="17"/>
  <c r="Y316" i="17"/>
  <c r="X316" i="17"/>
  <c r="W316" i="17"/>
  <c r="V316" i="17"/>
  <c r="Y315" i="17"/>
  <c r="X315" i="17"/>
  <c r="W315" i="17"/>
  <c r="V315" i="17"/>
  <c r="Y314" i="17"/>
  <c r="X314" i="17"/>
  <c r="W314" i="17"/>
  <c r="V314" i="17"/>
  <c r="Y313" i="17"/>
  <c r="X313" i="17"/>
  <c r="W313" i="17"/>
  <c r="V313" i="17"/>
  <c r="Y312" i="17"/>
  <c r="X312" i="17"/>
  <c r="W312" i="17"/>
  <c r="V312" i="17"/>
  <c r="Y311" i="17"/>
  <c r="X311" i="17"/>
  <c r="W311" i="17"/>
  <c r="V311" i="17"/>
  <c r="Y310" i="17"/>
  <c r="X310" i="17"/>
  <c r="W310" i="17"/>
  <c r="V310" i="17"/>
  <c r="Y309" i="17"/>
  <c r="X309" i="17"/>
  <c r="W309" i="17"/>
  <c r="V309" i="17"/>
  <c r="Y308" i="17"/>
  <c r="X308" i="17"/>
  <c r="W308" i="17"/>
  <c r="V308" i="17"/>
  <c r="Y307" i="17"/>
  <c r="X307" i="17"/>
  <c r="W307" i="17"/>
  <c r="V307" i="17"/>
  <c r="Y306" i="17"/>
  <c r="X306" i="17"/>
  <c r="W306" i="17"/>
  <c r="V306" i="17"/>
  <c r="Y305" i="17"/>
  <c r="X305" i="17"/>
  <c r="W305" i="17"/>
  <c r="V305" i="17"/>
  <c r="Y304" i="17"/>
  <c r="X304" i="17"/>
  <c r="W304" i="17"/>
  <c r="V304" i="17"/>
  <c r="Y303" i="17"/>
  <c r="X303" i="17"/>
  <c r="W303" i="17"/>
  <c r="V303" i="17"/>
  <c r="Y302" i="17"/>
  <c r="X302" i="17"/>
  <c r="W302" i="17"/>
  <c r="V302" i="17"/>
  <c r="Y301" i="17"/>
  <c r="X301" i="17"/>
  <c r="W301" i="17"/>
  <c r="V301" i="17"/>
  <c r="Y300" i="17"/>
  <c r="X300" i="17"/>
  <c r="W300" i="17"/>
  <c r="V300" i="17"/>
  <c r="Y299" i="17"/>
  <c r="X299" i="17"/>
  <c r="W299" i="17"/>
  <c r="V299" i="17"/>
  <c r="Y298" i="17"/>
  <c r="X298" i="17"/>
  <c r="W298" i="17"/>
  <c r="V298" i="17"/>
  <c r="Y297" i="17"/>
  <c r="X297" i="17"/>
  <c r="W297" i="17"/>
  <c r="V297" i="17"/>
  <c r="Y296" i="17"/>
  <c r="X296" i="17"/>
  <c r="W296" i="17"/>
  <c r="V296" i="17"/>
  <c r="Y295" i="17"/>
  <c r="X295" i="17"/>
  <c r="W295" i="17"/>
  <c r="V295" i="17"/>
  <c r="Y294" i="17"/>
  <c r="X294" i="17"/>
  <c r="W294" i="17"/>
  <c r="V294" i="17"/>
  <c r="Y293" i="17"/>
  <c r="X293" i="17"/>
  <c r="W293" i="17"/>
  <c r="V293" i="17"/>
  <c r="Y292" i="17"/>
  <c r="X292" i="17"/>
  <c r="W292" i="17"/>
  <c r="V292" i="17"/>
  <c r="Y291" i="17"/>
  <c r="X291" i="17"/>
  <c r="W291" i="17"/>
  <c r="V291" i="17"/>
  <c r="Y290" i="17"/>
  <c r="X290" i="17"/>
  <c r="W290" i="17"/>
  <c r="V290" i="17"/>
  <c r="Y289" i="17"/>
  <c r="X289" i="17"/>
  <c r="W289" i="17"/>
  <c r="V289" i="17"/>
  <c r="Y288" i="17"/>
  <c r="X288" i="17"/>
  <c r="W288" i="17"/>
  <c r="V288" i="17"/>
  <c r="Y287" i="17"/>
  <c r="X287" i="17"/>
  <c r="W287" i="17"/>
  <c r="V287" i="17"/>
  <c r="Y286" i="17"/>
  <c r="X286" i="17"/>
  <c r="W286" i="17"/>
  <c r="V286" i="17"/>
  <c r="Y285" i="17"/>
  <c r="X285" i="17"/>
  <c r="W285" i="17"/>
  <c r="V285" i="17"/>
  <c r="Y284" i="17"/>
  <c r="X284" i="17"/>
  <c r="W284" i="17"/>
  <c r="V284" i="17"/>
  <c r="Y283" i="17"/>
  <c r="X283" i="17"/>
  <c r="W283" i="17"/>
  <c r="V283" i="17"/>
  <c r="Y282" i="17"/>
  <c r="X282" i="17"/>
  <c r="W282" i="17"/>
  <c r="V282" i="17"/>
  <c r="Y281" i="17"/>
  <c r="X281" i="17"/>
  <c r="W281" i="17"/>
  <c r="V281" i="17"/>
  <c r="Y280" i="17"/>
  <c r="X280" i="17"/>
  <c r="W280" i="17"/>
  <c r="V280" i="17"/>
  <c r="Y279" i="17"/>
  <c r="X279" i="17"/>
  <c r="W279" i="17"/>
  <c r="V279" i="17"/>
  <c r="Y278" i="17"/>
  <c r="X278" i="17"/>
  <c r="W278" i="17"/>
  <c r="V278" i="17"/>
  <c r="Y277" i="17"/>
  <c r="X277" i="17"/>
  <c r="W277" i="17"/>
  <c r="V277" i="17"/>
  <c r="Y276" i="17"/>
  <c r="X276" i="17"/>
  <c r="W276" i="17"/>
  <c r="V276" i="17"/>
  <c r="Y275" i="17"/>
  <c r="X275" i="17"/>
  <c r="W275" i="17"/>
  <c r="V275" i="17"/>
  <c r="Y274" i="17"/>
  <c r="X274" i="17"/>
  <c r="W274" i="17"/>
  <c r="V274" i="17"/>
  <c r="Y273" i="17"/>
  <c r="X273" i="17"/>
  <c r="W273" i="17"/>
  <c r="V273" i="17"/>
  <c r="Y272" i="17"/>
  <c r="X272" i="17"/>
  <c r="W272" i="17"/>
  <c r="V272" i="17"/>
  <c r="Y271" i="17"/>
  <c r="X271" i="17"/>
  <c r="W271" i="17"/>
  <c r="V271" i="17"/>
  <c r="Y270" i="17"/>
  <c r="X270" i="17"/>
  <c r="W270" i="17"/>
  <c r="V270" i="17"/>
  <c r="Y269" i="17"/>
  <c r="X269" i="17"/>
  <c r="W269" i="17"/>
  <c r="V269" i="17"/>
  <c r="Y268" i="17"/>
  <c r="X268" i="17"/>
  <c r="W268" i="17"/>
  <c r="V268" i="17"/>
  <c r="Y267" i="17"/>
  <c r="X267" i="17"/>
  <c r="W267" i="17"/>
  <c r="V267" i="17"/>
  <c r="Y266" i="17"/>
  <c r="X266" i="17"/>
  <c r="W266" i="17"/>
  <c r="V266" i="17"/>
  <c r="Y265" i="17"/>
  <c r="X265" i="17"/>
  <c r="W265" i="17"/>
  <c r="V265" i="17"/>
  <c r="Y264" i="17"/>
  <c r="X264" i="17"/>
  <c r="W264" i="17"/>
  <c r="V264" i="17"/>
  <c r="Y263" i="17"/>
  <c r="X263" i="17"/>
  <c r="W263" i="17"/>
  <c r="V263" i="17"/>
  <c r="Y262" i="17"/>
  <c r="X262" i="17"/>
  <c r="W262" i="17"/>
  <c r="V262" i="17"/>
  <c r="Y261" i="17"/>
  <c r="X261" i="17"/>
  <c r="W261" i="17"/>
  <c r="V261" i="17"/>
  <c r="Y260" i="17"/>
  <c r="X260" i="17"/>
  <c r="W260" i="17"/>
  <c r="V260" i="17"/>
  <c r="Y259" i="17"/>
  <c r="X259" i="17"/>
  <c r="W259" i="17"/>
  <c r="V259" i="17"/>
  <c r="Y258" i="17"/>
  <c r="X258" i="17"/>
  <c r="W258" i="17"/>
  <c r="V258" i="17"/>
  <c r="Y257" i="17"/>
  <c r="X257" i="17"/>
  <c r="W257" i="17"/>
  <c r="V257" i="17"/>
  <c r="Y256" i="17"/>
  <c r="X256" i="17"/>
  <c r="W256" i="17"/>
  <c r="V256" i="17"/>
  <c r="Y255" i="17"/>
  <c r="X255" i="17"/>
  <c r="W255" i="17"/>
  <c r="V255" i="17"/>
  <c r="Y254" i="17"/>
  <c r="X254" i="17"/>
  <c r="W254" i="17"/>
  <c r="V254" i="17"/>
  <c r="Y253" i="17"/>
  <c r="X253" i="17"/>
  <c r="W253" i="17"/>
  <c r="V253" i="17"/>
  <c r="Y252" i="17"/>
  <c r="X252" i="17"/>
  <c r="W252" i="17"/>
  <c r="V252" i="17"/>
  <c r="Y251" i="17"/>
  <c r="X251" i="17"/>
  <c r="W251" i="17"/>
  <c r="V251" i="17"/>
  <c r="Y250" i="17"/>
  <c r="X250" i="17"/>
  <c r="W250" i="17"/>
  <c r="V250" i="17"/>
  <c r="Y249" i="17"/>
  <c r="X249" i="17"/>
  <c r="W249" i="17"/>
  <c r="V249" i="17"/>
  <c r="Y248" i="17"/>
  <c r="X248" i="17"/>
  <c r="W248" i="17"/>
  <c r="V248" i="17"/>
  <c r="Y247" i="17"/>
  <c r="X247" i="17"/>
  <c r="W247" i="17"/>
  <c r="V247" i="17"/>
  <c r="Y246" i="17"/>
  <c r="X246" i="17"/>
  <c r="W246" i="17"/>
  <c r="V246" i="17"/>
  <c r="Y245" i="17"/>
  <c r="X245" i="17"/>
  <c r="W245" i="17"/>
  <c r="V245" i="17"/>
  <c r="Y244" i="17"/>
  <c r="X244" i="17"/>
  <c r="W244" i="17"/>
  <c r="V244" i="17"/>
  <c r="Y243" i="17"/>
  <c r="X243" i="17"/>
  <c r="W243" i="17"/>
  <c r="V243" i="17"/>
  <c r="Y242" i="17"/>
  <c r="X242" i="17"/>
  <c r="W242" i="17"/>
  <c r="V242" i="17"/>
  <c r="Y241" i="17"/>
  <c r="X241" i="17"/>
  <c r="W241" i="17"/>
  <c r="V241" i="17"/>
  <c r="Y240" i="17"/>
  <c r="X240" i="17"/>
  <c r="W240" i="17"/>
  <c r="V240" i="17"/>
  <c r="Y239" i="17"/>
  <c r="X239" i="17"/>
  <c r="W239" i="17"/>
  <c r="V239" i="17"/>
  <c r="Y238" i="17"/>
  <c r="X238" i="17"/>
  <c r="W238" i="17"/>
  <c r="V238" i="17"/>
  <c r="Y237" i="17"/>
  <c r="X237" i="17"/>
  <c r="W237" i="17"/>
  <c r="V237" i="17"/>
  <c r="Y236" i="17"/>
  <c r="X236" i="17"/>
  <c r="W236" i="17"/>
  <c r="V236" i="17"/>
  <c r="Y235" i="17"/>
  <c r="X235" i="17"/>
  <c r="W235" i="17"/>
  <c r="V235" i="17"/>
  <c r="Y234" i="17"/>
  <c r="X234" i="17"/>
  <c r="W234" i="17"/>
  <c r="V234" i="17"/>
  <c r="Y233" i="17"/>
  <c r="X233" i="17"/>
  <c r="W233" i="17"/>
  <c r="V233" i="17"/>
  <c r="Y232" i="17"/>
  <c r="X232" i="17"/>
  <c r="W232" i="17"/>
  <c r="V232" i="17"/>
  <c r="Y231" i="17"/>
  <c r="X231" i="17"/>
  <c r="W231" i="17"/>
  <c r="V231" i="17"/>
  <c r="Y230" i="17"/>
  <c r="X230" i="17"/>
  <c r="W230" i="17"/>
  <c r="V230" i="17"/>
  <c r="Y229" i="17"/>
  <c r="X229" i="17"/>
  <c r="W229" i="17"/>
  <c r="V229" i="17"/>
  <c r="Y228" i="17"/>
  <c r="X228" i="17"/>
  <c r="W228" i="17"/>
  <c r="V228" i="17"/>
  <c r="Y227" i="17"/>
  <c r="X227" i="17"/>
  <c r="W227" i="17"/>
  <c r="V227" i="17"/>
  <c r="Y226" i="17"/>
  <c r="X226" i="17"/>
  <c r="W226" i="17"/>
  <c r="V226" i="17"/>
  <c r="Y225" i="17"/>
  <c r="X225" i="17"/>
  <c r="W225" i="17"/>
  <c r="V225" i="17"/>
  <c r="Y224" i="17"/>
  <c r="X224" i="17"/>
  <c r="W224" i="17"/>
  <c r="V224" i="17"/>
  <c r="Y223" i="17"/>
  <c r="X223" i="17"/>
  <c r="W223" i="17"/>
  <c r="V223" i="17"/>
  <c r="Y222" i="17"/>
  <c r="X222" i="17"/>
  <c r="W222" i="17"/>
  <c r="V222" i="17"/>
  <c r="Y221" i="17"/>
  <c r="X221" i="17"/>
  <c r="W221" i="17"/>
  <c r="V221" i="17"/>
  <c r="Y220" i="17"/>
  <c r="X220" i="17"/>
  <c r="W220" i="17"/>
  <c r="V220" i="17"/>
  <c r="Y219" i="17"/>
  <c r="X219" i="17"/>
  <c r="W219" i="17"/>
  <c r="V219" i="17"/>
  <c r="Y218" i="17"/>
  <c r="X218" i="17"/>
  <c r="W218" i="17"/>
  <c r="V218" i="17"/>
  <c r="Y217" i="17"/>
  <c r="X217" i="17"/>
  <c r="W217" i="17"/>
  <c r="V217" i="17"/>
  <c r="Y216" i="17"/>
  <c r="X216" i="17"/>
  <c r="W216" i="17"/>
  <c r="V216" i="17"/>
  <c r="Y215" i="17"/>
  <c r="X215" i="17"/>
  <c r="W215" i="17"/>
  <c r="V215" i="17"/>
  <c r="Y214" i="17"/>
  <c r="X214" i="17"/>
  <c r="W214" i="17"/>
  <c r="V214" i="17"/>
  <c r="Y213" i="17"/>
  <c r="X213" i="17"/>
  <c r="W213" i="17"/>
  <c r="V213" i="17"/>
  <c r="Y212" i="17"/>
  <c r="X212" i="17"/>
  <c r="W212" i="17"/>
  <c r="V212" i="17"/>
  <c r="Y211" i="17"/>
  <c r="X211" i="17"/>
  <c r="W211" i="17"/>
  <c r="V211" i="17"/>
  <c r="Y210" i="17"/>
  <c r="X210" i="17"/>
  <c r="W210" i="17"/>
  <c r="V210" i="17"/>
  <c r="Y209" i="17"/>
  <c r="X209" i="17"/>
  <c r="W209" i="17"/>
  <c r="V209" i="17"/>
  <c r="Y208" i="17"/>
  <c r="X208" i="17"/>
  <c r="W208" i="17"/>
  <c r="V208" i="17"/>
  <c r="Y207" i="17"/>
  <c r="X207" i="17"/>
  <c r="W207" i="17"/>
  <c r="V207" i="17"/>
  <c r="Y206" i="17"/>
  <c r="X206" i="17"/>
  <c r="W206" i="17"/>
  <c r="V206" i="17"/>
  <c r="Y205" i="17"/>
  <c r="X205" i="17"/>
  <c r="W205" i="17"/>
  <c r="V205" i="17"/>
  <c r="Y204" i="17"/>
  <c r="X204" i="17"/>
  <c r="W204" i="17"/>
  <c r="V204" i="17"/>
  <c r="Y203" i="17"/>
  <c r="X203" i="17"/>
  <c r="W203" i="17"/>
  <c r="V203" i="17"/>
  <c r="Y202" i="17"/>
  <c r="X202" i="17"/>
  <c r="W202" i="17"/>
  <c r="V202" i="17"/>
  <c r="Y201" i="17"/>
  <c r="X201" i="17"/>
  <c r="W201" i="17"/>
  <c r="V201" i="17"/>
  <c r="Y200" i="17"/>
  <c r="X200" i="17"/>
  <c r="W200" i="17"/>
  <c r="V200" i="17"/>
  <c r="Y199" i="17"/>
  <c r="X199" i="17"/>
  <c r="W199" i="17"/>
  <c r="V199" i="17"/>
  <c r="Y198" i="17"/>
  <c r="X198" i="17"/>
  <c r="W198" i="17"/>
  <c r="V198" i="17"/>
  <c r="Y197" i="17"/>
  <c r="X197" i="17"/>
  <c r="W197" i="17"/>
  <c r="V197" i="17"/>
  <c r="Y196" i="17"/>
  <c r="X196" i="17"/>
  <c r="W196" i="17"/>
  <c r="V196" i="17"/>
  <c r="Y195" i="17"/>
  <c r="X195" i="17"/>
  <c r="W195" i="17"/>
  <c r="V195" i="17"/>
  <c r="Y194" i="17"/>
  <c r="X194" i="17"/>
  <c r="W194" i="17"/>
  <c r="V194" i="17"/>
  <c r="Y193" i="17"/>
  <c r="X193" i="17"/>
  <c r="W193" i="17"/>
  <c r="V193" i="17"/>
  <c r="Y192" i="17"/>
  <c r="X192" i="17"/>
  <c r="W192" i="17"/>
  <c r="V192" i="17"/>
  <c r="Y191" i="17"/>
  <c r="X191" i="17"/>
  <c r="W191" i="17"/>
  <c r="V191" i="17"/>
  <c r="Y190" i="17"/>
  <c r="X190" i="17"/>
  <c r="W190" i="17"/>
  <c r="V190" i="17"/>
  <c r="Y189" i="17"/>
  <c r="X189" i="17"/>
  <c r="W189" i="17"/>
  <c r="V189" i="17"/>
  <c r="Y188" i="17"/>
  <c r="X188" i="17"/>
  <c r="W188" i="17"/>
  <c r="V188" i="17"/>
  <c r="Y187" i="17"/>
  <c r="X187" i="17"/>
  <c r="W187" i="17"/>
  <c r="V187" i="17"/>
  <c r="Y186" i="17"/>
  <c r="X186" i="17"/>
  <c r="W186" i="17"/>
  <c r="V186" i="17"/>
  <c r="Y185" i="17"/>
  <c r="X185" i="17"/>
  <c r="W185" i="17"/>
  <c r="V185" i="17"/>
  <c r="Y184" i="17"/>
  <c r="X184" i="17"/>
  <c r="W184" i="17"/>
  <c r="V184" i="17"/>
  <c r="Y183" i="17"/>
  <c r="X183" i="17"/>
  <c r="W183" i="17"/>
  <c r="V183" i="17"/>
  <c r="Y182" i="17"/>
  <c r="X182" i="17"/>
  <c r="W182" i="17"/>
  <c r="V182" i="17"/>
  <c r="Y181" i="17"/>
  <c r="X181" i="17"/>
  <c r="W181" i="17"/>
  <c r="V181" i="17"/>
  <c r="Y180" i="17"/>
  <c r="X180" i="17"/>
  <c r="W180" i="17"/>
  <c r="V180" i="17"/>
  <c r="Y179" i="17"/>
  <c r="X179" i="17"/>
  <c r="W179" i="17"/>
  <c r="V179" i="17"/>
  <c r="Y178" i="17"/>
  <c r="X178" i="17"/>
  <c r="W178" i="17"/>
  <c r="V178" i="17"/>
  <c r="Y177" i="17"/>
  <c r="X177" i="17"/>
  <c r="W177" i="17"/>
  <c r="V177" i="17"/>
  <c r="Y176" i="17"/>
  <c r="X176" i="17"/>
  <c r="W176" i="17"/>
  <c r="V176" i="17"/>
  <c r="Y175" i="17"/>
  <c r="X175" i="17"/>
  <c r="W175" i="17"/>
  <c r="V175" i="17"/>
  <c r="Y174" i="17"/>
  <c r="X174" i="17"/>
  <c r="W174" i="17"/>
  <c r="V174" i="17"/>
  <c r="Y173" i="17"/>
  <c r="X173" i="17"/>
  <c r="W173" i="17"/>
  <c r="V173" i="17"/>
  <c r="Y172" i="17"/>
  <c r="X172" i="17"/>
  <c r="W172" i="17"/>
  <c r="V172" i="17"/>
  <c r="Y171" i="17"/>
  <c r="X171" i="17"/>
  <c r="W171" i="17"/>
  <c r="V171" i="17"/>
  <c r="Y170" i="17"/>
  <c r="X170" i="17"/>
  <c r="W170" i="17"/>
  <c r="V170" i="17"/>
  <c r="Y169" i="17"/>
  <c r="X169" i="17"/>
  <c r="W169" i="17"/>
  <c r="V169" i="17"/>
  <c r="Y168" i="17"/>
  <c r="X168" i="17"/>
  <c r="W168" i="17"/>
  <c r="V168" i="17"/>
  <c r="Y167" i="17"/>
  <c r="X167" i="17"/>
  <c r="W167" i="17"/>
  <c r="V167" i="17"/>
  <c r="Y166" i="17"/>
  <c r="X166" i="17"/>
  <c r="W166" i="17"/>
  <c r="V166" i="17"/>
  <c r="Y165" i="17"/>
  <c r="X165" i="17"/>
  <c r="W165" i="17"/>
  <c r="V165" i="17"/>
  <c r="Y164" i="17"/>
  <c r="X164" i="17"/>
  <c r="W164" i="17"/>
  <c r="V164" i="17"/>
  <c r="Y163" i="17"/>
  <c r="X163" i="17"/>
  <c r="W163" i="17"/>
  <c r="V163" i="17"/>
  <c r="Y162" i="17"/>
  <c r="X162" i="17"/>
  <c r="W162" i="17"/>
  <c r="V162" i="17"/>
  <c r="Y161" i="17"/>
  <c r="X161" i="17"/>
  <c r="W161" i="17"/>
  <c r="V161" i="17"/>
  <c r="Y160" i="17"/>
  <c r="X160" i="17"/>
  <c r="W160" i="17"/>
  <c r="V160" i="17"/>
  <c r="Y159" i="17"/>
  <c r="X159" i="17"/>
  <c r="W159" i="17"/>
  <c r="V159" i="17"/>
  <c r="Y158" i="17"/>
  <c r="X158" i="17"/>
  <c r="W158" i="17"/>
  <c r="V158" i="17"/>
  <c r="Y157" i="17"/>
  <c r="X157" i="17"/>
  <c r="W157" i="17"/>
  <c r="V157" i="17"/>
  <c r="Y156" i="17"/>
  <c r="X156" i="17"/>
  <c r="W156" i="17"/>
  <c r="V156" i="17"/>
  <c r="Y155" i="17"/>
  <c r="X155" i="17"/>
  <c r="W155" i="17"/>
  <c r="V155" i="17"/>
  <c r="Y154" i="17"/>
  <c r="X154" i="17"/>
  <c r="W154" i="17"/>
  <c r="V154" i="17"/>
  <c r="Y153" i="17"/>
  <c r="X153" i="17"/>
  <c r="W153" i="17"/>
  <c r="V153" i="17"/>
  <c r="Y152" i="17"/>
  <c r="X152" i="17"/>
  <c r="W152" i="17"/>
  <c r="V152" i="17"/>
  <c r="Y151" i="17"/>
  <c r="X151" i="17"/>
  <c r="W151" i="17"/>
  <c r="V151" i="17"/>
  <c r="Y150" i="17"/>
  <c r="X150" i="17"/>
  <c r="W150" i="17"/>
  <c r="V150" i="17"/>
  <c r="Y149" i="17"/>
  <c r="X149" i="17"/>
  <c r="W149" i="17"/>
  <c r="V149" i="17"/>
  <c r="Y148" i="17"/>
  <c r="X148" i="17"/>
  <c r="W148" i="17"/>
  <c r="V148" i="17"/>
  <c r="Y147" i="17"/>
  <c r="X147" i="17"/>
  <c r="W147" i="17"/>
  <c r="V147" i="17"/>
  <c r="Y146" i="17"/>
  <c r="X146" i="17"/>
  <c r="W146" i="17"/>
  <c r="V146" i="17"/>
  <c r="Y145" i="17"/>
  <c r="X145" i="17"/>
  <c r="W145" i="17"/>
  <c r="V145" i="17"/>
  <c r="Y144" i="17"/>
  <c r="X144" i="17"/>
  <c r="W144" i="17"/>
  <c r="V144" i="17"/>
  <c r="Y143" i="17"/>
  <c r="X143" i="17"/>
  <c r="W143" i="17"/>
  <c r="V143" i="17"/>
  <c r="Y142" i="17"/>
  <c r="X142" i="17"/>
  <c r="W142" i="17"/>
  <c r="V142" i="17"/>
  <c r="Y141" i="17"/>
  <c r="X141" i="17"/>
  <c r="W141" i="17"/>
  <c r="V141" i="17"/>
  <c r="Y140" i="17"/>
  <c r="X140" i="17"/>
  <c r="W140" i="17"/>
  <c r="V140" i="17"/>
  <c r="Y139" i="17"/>
  <c r="X139" i="17"/>
  <c r="W139" i="17"/>
  <c r="V139" i="17"/>
  <c r="Y138" i="17"/>
  <c r="X138" i="17"/>
  <c r="W138" i="17"/>
  <c r="V138" i="17"/>
  <c r="Y137" i="17"/>
  <c r="X137" i="17"/>
  <c r="W137" i="17"/>
  <c r="V137" i="17"/>
  <c r="Y136" i="17"/>
  <c r="X136" i="17"/>
  <c r="W136" i="17"/>
  <c r="V136" i="17"/>
  <c r="Y135" i="17"/>
  <c r="X135" i="17"/>
  <c r="W135" i="17"/>
  <c r="V135" i="17"/>
  <c r="Y134" i="17"/>
  <c r="X134" i="17"/>
  <c r="W134" i="17"/>
  <c r="V134" i="17"/>
  <c r="Y133" i="17"/>
  <c r="X133" i="17"/>
  <c r="W133" i="17"/>
  <c r="V133" i="17"/>
  <c r="Y132" i="17"/>
  <c r="X132" i="17"/>
  <c r="W132" i="17"/>
  <c r="V132" i="17"/>
  <c r="Y131" i="17"/>
  <c r="X131" i="17"/>
  <c r="W131" i="17"/>
  <c r="V131" i="17"/>
  <c r="Y130" i="17"/>
  <c r="X130" i="17"/>
  <c r="W130" i="17"/>
  <c r="V130" i="17"/>
  <c r="Y129" i="17"/>
  <c r="X129" i="17"/>
  <c r="W129" i="17"/>
  <c r="V129" i="17"/>
  <c r="Y128" i="17"/>
  <c r="X128" i="17"/>
  <c r="W128" i="17"/>
  <c r="V128" i="17"/>
  <c r="Y127" i="17"/>
  <c r="X127" i="17"/>
  <c r="W127" i="17"/>
  <c r="V127" i="17"/>
  <c r="Y126" i="17"/>
  <c r="X126" i="17"/>
  <c r="W126" i="17"/>
  <c r="V126" i="17"/>
  <c r="Y125" i="17"/>
  <c r="X125" i="17"/>
  <c r="W125" i="17"/>
  <c r="V125" i="17"/>
  <c r="Y124" i="17"/>
  <c r="X124" i="17"/>
  <c r="W124" i="17"/>
  <c r="V124" i="17"/>
  <c r="Y123" i="17"/>
  <c r="X123" i="17"/>
  <c r="W123" i="17"/>
  <c r="V123" i="17"/>
  <c r="Y122" i="17"/>
  <c r="X122" i="17"/>
  <c r="W122" i="17"/>
  <c r="V122" i="17"/>
  <c r="Y121" i="17"/>
  <c r="X121" i="17"/>
  <c r="W121" i="17"/>
  <c r="V121" i="17"/>
  <c r="Y120" i="17"/>
  <c r="X120" i="17"/>
  <c r="W120" i="17"/>
  <c r="V120" i="17"/>
  <c r="Y119" i="17"/>
  <c r="X119" i="17"/>
  <c r="W119" i="17"/>
  <c r="V119" i="17"/>
  <c r="Y118" i="17"/>
  <c r="X118" i="17"/>
  <c r="W118" i="17"/>
  <c r="V118" i="17"/>
  <c r="Y117" i="17"/>
  <c r="X117" i="17"/>
  <c r="W117" i="17"/>
  <c r="V117" i="17"/>
  <c r="Y116" i="17"/>
  <c r="X116" i="17"/>
  <c r="W116" i="17"/>
  <c r="V116" i="17"/>
  <c r="Y115" i="17"/>
  <c r="X115" i="17"/>
  <c r="W115" i="17"/>
  <c r="V115" i="17"/>
  <c r="Y114" i="17"/>
  <c r="X114" i="17"/>
  <c r="W114" i="17"/>
  <c r="V114" i="17"/>
  <c r="Y113" i="17"/>
  <c r="X113" i="17"/>
  <c r="W113" i="17"/>
  <c r="V113" i="17"/>
  <c r="Y112" i="17"/>
  <c r="X112" i="17"/>
  <c r="W112" i="17"/>
  <c r="V112" i="17"/>
  <c r="Y111" i="17"/>
  <c r="X111" i="17"/>
  <c r="W111" i="17"/>
  <c r="V111" i="17"/>
  <c r="Y110" i="17"/>
  <c r="X110" i="17"/>
  <c r="W110" i="17"/>
  <c r="V110" i="17"/>
  <c r="Y109" i="17"/>
  <c r="X109" i="17"/>
  <c r="W109" i="17"/>
  <c r="V109" i="17"/>
  <c r="Y108" i="17"/>
  <c r="X108" i="17"/>
  <c r="W108" i="17"/>
  <c r="V108" i="17"/>
  <c r="Y107" i="17"/>
  <c r="X107" i="17"/>
  <c r="W107" i="17"/>
  <c r="V107" i="17"/>
  <c r="Y106" i="17"/>
  <c r="X106" i="17"/>
  <c r="W106" i="17"/>
  <c r="V106" i="17"/>
  <c r="Y105" i="17"/>
  <c r="X105" i="17"/>
  <c r="W105" i="17"/>
  <c r="V105" i="17"/>
  <c r="Y104" i="17"/>
  <c r="X104" i="17"/>
  <c r="W104" i="17"/>
  <c r="V104" i="17"/>
  <c r="Y103" i="17"/>
  <c r="X103" i="17"/>
  <c r="W103" i="17"/>
  <c r="V103" i="17"/>
  <c r="Y102" i="17"/>
  <c r="X102" i="17"/>
  <c r="W102" i="17"/>
  <c r="V102" i="17"/>
  <c r="Y101" i="17"/>
  <c r="X101" i="17"/>
  <c r="W101" i="17"/>
  <c r="V101" i="17"/>
  <c r="Y100" i="17"/>
  <c r="X100" i="17"/>
  <c r="W100" i="17"/>
  <c r="V100" i="17"/>
  <c r="Y99" i="17"/>
  <c r="X99" i="17"/>
  <c r="W99" i="17"/>
  <c r="V99" i="17"/>
  <c r="Y98" i="17"/>
  <c r="X98" i="17"/>
  <c r="W98" i="17"/>
  <c r="V98" i="17"/>
  <c r="Y97" i="17"/>
  <c r="X97" i="17"/>
  <c r="W97" i="17"/>
  <c r="V97" i="17"/>
  <c r="Y96" i="17"/>
  <c r="X96" i="17"/>
  <c r="W96" i="17"/>
  <c r="V96" i="17"/>
  <c r="Y95" i="17"/>
  <c r="X95" i="17"/>
  <c r="W95" i="17"/>
  <c r="V95" i="17"/>
  <c r="Y94" i="17"/>
  <c r="X94" i="17"/>
  <c r="W94" i="17"/>
  <c r="V94" i="17"/>
  <c r="Y93" i="17"/>
  <c r="X93" i="17"/>
  <c r="W93" i="17"/>
  <c r="V93" i="17"/>
  <c r="Y92" i="17"/>
  <c r="X92" i="17"/>
  <c r="W92" i="17"/>
  <c r="V92" i="17"/>
  <c r="Y91" i="17"/>
  <c r="X91" i="17"/>
  <c r="W91" i="17"/>
  <c r="V91" i="17"/>
  <c r="Y90" i="17"/>
  <c r="X90" i="17"/>
  <c r="W90" i="17"/>
  <c r="V90" i="17"/>
  <c r="Y89" i="17"/>
  <c r="X89" i="17"/>
  <c r="W89" i="17"/>
  <c r="V89" i="17"/>
  <c r="Y88" i="17"/>
  <c r="X88" i="17"/>
  <c r="W88" i="17"/>
  <c r="V88" i="17"/>
  <c r="Y87" i="17"/>
  <c r="X87" i="17"/>
  <c r="W87" i="17"/>
  <c r="V87" i="17"/>
  <c r="Y86" i="17"/>
  <c r="X86" i="17"/>
  <c r="W86" i="17"/>
  <c r="V86" i="17"/>
  <c r="Y85" i="17"/>
  <c r="X85" i="17"/>
  <c r="W85" i="17"/>
  <c r="V85" i="17"/>
  <c r="Y84" i="17"/>
  <c r="X84" i="17"/>
  <c r="W84" i="17"/>
  <c r="V84" i="17"/>
  <c r="Y83" i="17"/>
  <c r="X83" i="17"/>
  <c r="W83" i="17"/>
  <c r="V83" i="17"/>
  <c r="Y82" i="17"/>
  <c r="X82" i="17"/>
  <c r="W82" i="17"/>
  <c r="V82" i="17"/>
  <c r="Y81" i="17"/>
  <c r="X81" i="17"/>
  <c r="W81" i="17"/>
  <c r="V81" i="17"/>
  <c r="Y80" i="17"/>
  <c r="X80" i="17"/>
  <c r="W80" i="17"/>
  <c r="V80" i="17"/>
  <c r="Y79" i="17"/>
  <c r="X79" i="17"/>
  <c r="W79" i="17"/>
  <c r="V79" i="17"/>
  <c r="Y78" i="17"/>
  <c r="X78" i="17"/>
  <c r="W78" i="17"/>
  <c r="V78" i="17"/>
  <c r="Y77" i="17"/>
  <c r="X77" i="17"/>
  <c r="W77" i="17"/>
  <c r="V77" i="17"/>
  <c r="Y76" i="17"/>
  <c r="X76" i="17"/>
  <c r="W76" i="17"/>
  <c r="V76" i="17"/>
  <c r="Y75" i="17"/>
  <c r="X75" i="17"/>
  <c r="W75" i="17"/>
  <c r="V75" i="17"/>
  <c r="Y74" i="17"/>
  <c r="X74" i="17"/>
  <c r="W74" i="17"/>
  <c r="V74" i="17"/>
  <c r="Y73" i="17"/>
  <c r="X73" i="17"/>
  <c r="W73" i="17"/>
  <c r="V73" i="17"/>
  <c r="Y72" i="17"/>
  <c r="X72" i="17"/>
  <c r="W72" i="17"/>
  <c r="V72" i="17"/>
  <c r="Y71" i="17"/>
  <c r="X71" i="17"/>
  <c r="W71" i="17"/>
  <c r="V71" i="17"/>
  <c r="Y70" i="17"/>
  <c r="X70" i="17"/>
  <c r="W70" i="17"/>
  <c r="V70" i="17"/>
  <c r="Y69" i="17"/>
  <c r="X69" i="17"/>
  <c r="W69" i="17"/>
  <c r="V69" i="17"/>
  <c r="Y68" i="17"/>
  <c r="X68" i="17"/>
  <c r="W68" i="17"/>
  <c r="V68" i="17"/>
  <c r="Y67" i="17"/>
  <c r="X67" i="17"/>
  <c r="W67" i="17"/>
  <c r="V67" i="17"/>
  <c r="Y66" i="17"/>
  <c r="X66" i="17"/>
  <c r="W66" i="17"/>
  <c r="V66" i="17"/>
  <c r="Y65" i="17"/>
  <c r="X65" i="17"/>
  <c r="W65" i="17"/>
  <c r="V65" i="17"/>
  <c r="Y64" i="17"/>
  <c r="X64" i="17"/>
  <c r="W64" i="17"/>
  <c r="V64" i="17"/>
  <c r="Y63" i="17"/>
  <c r="X63" i="17"/>
  <c r="W63" i="17"/>
  <c r="V63" i="17"/>
  <c r="Y62" i="17"/>
  <c r="X62" i="17"/>
  <c r="W62" i="17"/>
  <c r="V62" i="17"/>
  <c r="Y61" i="17"/>
  <c r="X61" i="17"/>
  <c r="W61" i="17"/>
  <c r="V61" i="17"/>
  <c r="Y60" i="17"/>
  <c r="X60" i="17"/>
  <c r="W60" i="17"/>
  <c r="V60" i="17"/>
  <c r="Y59" i="17"/>
  <c r="X59" i="17"/>
  <c r="W59" i="17"/>
  <c r="V59" i="17"/>
  <c r="Y58" i="17"/>
  <c r="X58" i="17"/>
  <c r="W58" i="17"/>
  <c r="V58" i="17"/>
  <c r="Y57" i="17"/>
  <c r="X57" i="17"/>
  <c r="W57" i="17"/>
  <c r="V57" i="17"/>
  <c r="Y56" i="17"/>
  <c r="X56" i="17"/>
  <c r="W56" i="17"/>
  <c r="V56" i="17"/>
  <c r="Y55" i="17"/>
  <c r="X55" i="17"/>
  <c r="W55" i="17"/>
  <c r="V55" i="17"/>
  <c r="Y54" i="17"/>
  <c r="X54" i="17"/>
  <c r="W54" i="17"/>
  <c r="V54" i="17"/>
  <c r="Y53" i="17"/>
  <c r="X53" i="17"/>
  <c r="W53" i="17"/>
  <c r="V53" i="17"/>
  <c r="Y52" i="17"/>
  <c r="X52" i="17"/>
  <c r="W52" i="17"/>
  <c r="V52" i="17"/>
  <c r="Y51" i="17"/>
  <c r="X51" i="17"/>
  <c r="W51" i="17"/>
  <c r="V51" i="17"/>
  <c r="Y50" i="17"/>
  <c r="X50" i="17"/>
  <c r="W50" i="17"/>
  <c r="V50" i="17"/>
  <c r="Y49" i="17"/>
  <c r="X49" i="17"/>
  <c r="W49" i="17"/>
  <c r="V49" i="17"/>
  <c r="Y48" i="17"/>
  <c r="X48" i="17"/>
  <c r="W48" i="17"/>
  <c r="V48" i="17"/>
  <c r="Y47" i="17"/>
  <c r="X47" i="17"/>
  <c r="W47" i="17"/>
  <c r="V47" i="17"/>
  <c r="Y46" i="17"/>
  <c r="X46" i="17"/>
  <c r="W46" i="17"/>
  <c r="V46" i="17"/>
  <c r="Y45" i="17"/>
  <c r="X45" i="17"/>
  <c r="W45" i="17"/>
  <c r="V45" i="17"/>
  <c r="Y44" i="17"/>
  <c r="X44" i="17"/>
  <c r="W44" i="17"/>
  <c r="V44" i="17"/>
  <c r="Y43" i="17"/>
  <c r="X43" i="17"/>
  <c r="W43" i="17"/>
  <c r="V43" i="17"/>
  <c r="Y42" i="17"/>
  <c r="X42" i="17"/>
  <c r="W42" i="17"/>
  <c r="V42" i="17"/>
  <c r="Y41" i="17"/>
  <c r="X41" i="17"/>
  <c r="W41" i="17"/>
  <c r="V41" i="17"/>
  <c r="Y40" i="17"/>
  <c r="X40" i="17"/>
  <c r="W40" i="17"/>
  <c r="V40" i="17"/>
  <c r="Y39" i="17"/>
  <c r="X39" i="17"/>
  <c r="W39" i="17"/>
  <c r="V39" i="17"/>
  <c r="Y38" i="17"/>
  <c r="X38" i="17"/>
  <c r="W38" i="17"/>
  <c r="V38" i="17"/>
  <c r="Y37" i="17"/>
  <c r="X37" i="17"/>
  <c r="W37" i="17"/>
  <c r="V37" i="17"/>
  <c r="Y36" i="17"/>
  <c r="X36" i="17"/>
  <c r="W36" i="17"/>
  <c r="V36" i="17"/>
  <c r="Y35" i="17"/>
  <c r="X35" i="17"/>
  <c r="W35" i="17"/>
  <c r="V35" i="17"/>
  <c r="Y34" i="17"/>
  <c r="X34" i="17"/>
  <c r="W34" i="17"/>
  <c r="V34" i="17"/>
  <c r="Y33" i="17"/>
  <c r="X33" i="17"/>
  <c r="W33" i="17"/>
  <c r="V33" i="17"/>
  <c r="Y32" i="17"/>
  <c r="X32" i="17"/>
  <c r="W32" i="17"/>
  <c r="V32" i="17"/>
  <c r="Y31" i="17"/>
  <c r="X31" i="17"/>
  <c r="W31" i="17"/>
  <c r="V31" i="17"/>
  <c r="Y30" i="17"/>
  <c r="X30" i="17"/>
  <c r="W30" i="17"/>
  <c r="V30" i="17"/>
  <c r="Y29" i="17"/>
  <c r="X29" i="17"/>
  <c r="W29" i="17"/>
  <c r="V29" i="17"/>
  <c r="Y28" i="17"/>
  <c r="X28" i="17"/>
  <c r="W28" i="17"/>
  <c r="V28" i="17"/>
  <c r="Y27" i="17"/>
  <c r="X27" i="17"/>
  <c r="W27" i="17"/>
  <c r="V27" i="17"/>
  <c r="Y26" i="17"/>
  <c r="X26" i="17"/>
  <c r="W26" i="17"/>
  <c r="V26" i="17"/>
  <c r="Y25" i="17"/>
  <c r="X25" i="17"/>
  <c r="W25" i="17"/>
  <c r="V25" i="17"/>
  <c r="Y24" i="17"/>
  <c r="X24" i="17"/>
  <c r="W24" i="17"/>
  <c r="V24" i="17"/>
  <c r="Y23" i="17"/>
  <c r="X23" i="17"/>
  <c r="W23" i="17"/>
  <c r="V23" i="17"/>
  <c r="Y22" i="17"/>
  <c r="X22" i="17"/>
  <c r="W22" i="17"/>
  <c r="V22" i="17"/>
  <c r="Y21" i="17"/>
  <c r="X21" i="17"/>
  <c r="W21" i="17"/>
  <c r="V21" i="17"/>
  <c r="Y20" i="17"/>
  <c r="X20" i="17"/>
  <c r="W20" i="17"/>
  <c r="V20" i="17"/>
  <c r="Y19" i="17"/>
  <c r="X19" i="17"/>
  <c r="W19" i="17"/>
  <c r="V19" i="17"/>
  <c r="Y18" i="17"/>
  <c r="X18" i="17"/>
  <c r="W18" i="17"/>
  <c r="V18" i="17"/>
  <c r="Y17" i="17"/>
  <c r="X17" i="17"/>
  <c r="W17" i="17"/>
  <c r="V17" i="17"/>
  <c r="Y16" i="17"/>
  <c r="X16" i="17"/>
  <c r="W16" i="17"/>
  <c r="V16" i="17"/>
  <c r="Y15" i="17"/>
  <c r="X15" i="17"/>
  <c r="W15" i="17"/>
  <c r="V15" i="17"/>
  <c r="Y14" i="17"/>
  <c r="X14" i="17"/>
  <c r="W14" i="17"/>
  <c r="V14" i="17"/>
  <c r="Y13" i="17"/>
  <c r="X13" i="17"/>
  <c r="W13" i="17"/>
  <c r="V13" i="17"/>
  <c r="Y12" i="17"/>
  <c r="X12" i="17"/>
  <c r="W12" i="17"/>
  <c r="V12" i="17"/>
  <c r="Y11" i="17"/>
  <c r="X11" i="17"/>
  <c r="W11" i="17"/>
  <c r="V11" i="17"/>
  <c r="Y10" i="17"/>
  <c r="X10" i="17"/>
  <c r="W10" i="17"/>
  <c r="V10" i="17"/>
  <c r="Y9" i="17"/>
  <c r="X9" i="17"/>
  <c r="W9" i="17"/>
  <c r="V9" i="17"/>
  <c r="Y8" i="17"/>
  <c r="X8" i="17"/>
  <c r="W8" i="17"/>
  <c r="V8" i="17"/>
  <c r="Y7" i="17"/>
  <c r="X7" i="17"/>
  <c r="W7" i="17"/>
  <c r="V7" i="17"/>
  <c r="Y6" i="17"/>
  <c r="X6" i="17"/>
  <c r="W6" i="17"/>
  <c r="V6" i="17"/>
  <c r="Y5" i="17"/>
  <c r="X5" i="17"/>
  <c r="W5" i="17"/>
  <c r="V5" i="17"/>
  <c r="Y4" i="17"/>
  <c r="X4" i="17"/>
  <c r="W4" i="17"/>
  <c r="V4" i="17"/>
  <c r="N808" i="17" l="1"/>
  <c r="Z7" i="17"/>
  <c r="Z8" i="17"/>
  <c r="Z10" i="17"/>
  <c r="Z12" i="17"/>
  <c r="Z16" i="17"/>
  <c r="Z20" i="17"/>
  <c r="Z64" i="17"/>
  <c r="Z215" i="17"/>
  <c r="Z218" i="17"/>
  <c r="Z220" i="17"/>
  <c r="Z224" i="17"/>
  <c r="Z227" i="17"/>
  <c r="Z229" i="17"/>
  <c r="Z232" i="17"/>
  <c r="Z234" i="17"/>
  <c r="Z236" i="17"/>
  <c r="Z241" i="17"/>
  <c r="Z243" i="17"/>
  <c r="Z245" i="17"/>
  <c r="Z247" i="17"/>
  <c r="Z248" i="17"/>
  <c r="Z249" i="17"/>
  <c r="Z250" i="17"/>
  <c r="Z251" i="17"/>
  <c r="Z252" i="17"/>
  <c r="Z253" i="17"/>
  <c r="Z255" i="17"/>
  <c r="Z256" i="17"/>
  <c r="Z257" i="17"/>
  <c r="Z259" i="17"/>
  <c r="Z260" i="17"/>
  <c r="Z263" i="17"/>
  <c r="Z265" i="17"/>
  <c r="Z268" i="17"/>
  <c r="Z273" i="17"/>
  <c r="P808" i="17"/>
  <c r="R808" i="17"/>
  <c r="Z9" i="17"/>
  <c r="Z11" i="17"/>
  <c r="Z13" i="17"/>
  <c r="Z15" i="17"/>
  <c r="Z17" i="17"/>
  <c r="Z19" i="17"/>
  <c r="Z21" i="17"/>
  <c r="Z59" i="17"/>
  <c r="Z216" i="17"/>
  <c r="Z217" i="17"/>
  <c r="Z219" i="17"/>
  <c r="Z221" i="17"/>
  <c r="Z223" i="17"/>
  <c r="Z225" i="17"/>
  <c r="Z228" i="17"/>
  <c r="Z231" i="17"/>
  <c r="Z233" i="17"/>
  <c r="Z235" i="17"/>
  <c r="Z237" i="17"/>
  <c r="Z239" i="17"/>
  <c r="Z240" i="17"/>
  <c r="Z244" i="17"/>
  <c r="Z261" i="17"/>
  <c r="Z264" i="17"/>
  <c r="Z266" i="17"/>
  <c r="Z267" i="17"/>
  <c r="Z269" i="17"/>
  <c r="Z271" i="17"/>
  <c r="Z272" i="17"/>
  <c r="Z275" i="17"/>
  <c r="Z393" i="17"/>
  <c r="L808" i="17"/>
  <c r="K808" i="17"/>
  <c r="T808" i="17"/>
  <c r="Z28" i="17"/>
  <c r="Z44" i="17"/>
  <c r="Z276" i="17"/>
  <c r="Z277" i="17"/>
  <c r="Z279" i="17"/>
  <c r="Z280" i="17"/>
  <c r="Z281" i="17"/>
  <c r="Z282" i="17"/>
  <c r="Z283" i="17"/>
  <c r="Z284" i="17"/>
  <c r="Z285" i="17"/>
  <c r="Z287" i="17"/>
  <c r="Z288" i="17"/>
  <c r="Z289" i="17"/>
  <c r="Z291" i="17"/>
  <c r="Z292" i="17"/>
  <c r="Z293" i="17"/>
  <c r="Z295" i="17"/>
  <c r="Z296" i="17"/>
  <c r="Z297" i="17"/>
  <c r="Z298" i="17"/>
  <c r="Z299" i="17"/>
  <c r="Z300" i="17"/>
  <c r="Z301" i="17"/>
  <c r="Z303" i="17"/>
  <c r="Z304" i="17"/>
  <c r="Z307" i="17"/>
  <c r="Z308" i="17"/>
  <c r="Z309" i="17"/>
  <c r="Z311" i="17"/>
  <c r="Z312" i="17"/>
  <c r="Z313" i="17"/>
  <c r="Z314" i="17"/>
  <c r="Z315" i="17"/>
  <c r="Z316" i="17"/>
  <c r="Z317" i="17"/>
  <c r="Z318" i="17"/>
  <c r="Z321" i="17"/>
  <c r="Z322" i="17"/>
  <c r="Z324" i="17"/>
  <c r="Z326" i="17"/>
  <c r="Z328" i="17"/>
  <c r="Z329" i="17"/>
  <c r="Z331" i="17"/>
  <c r="Z332" i="17"/>
  <c r="Z333" i="17"/>
  <c r="Z334" i="17"/>
  <c r="Z336" i="17"/>
  <c r="Z337" i="17"/>
  <c r="Z338" i="17"/>
  <c r="Z340" i="17"/>
  <c r="Z342" i="17"/>
  <c r="Z343" i="17"/>
  <c r="Z344" i="17"/>
  <c r="Z345" i="17"/>
  <c r="Z348" i="17"/>
  <c r="Z349" i="17"/>
  <c r="Z350" i="17"/>
  <c r="Z352" i="17"/>
  <c r="Z353" i="17"/>
  <c r="Z354" i="17"/>
  <c r="Z356" i="17"/>
  <c r="Z357" i="17"/>
  <c r="Z358" i="17"/>
  <c r="Z360" i="17"/>
  <c r="Z361" i="17"/>
  <c r="Z364" i="17"/>
  <c r="Z365" i="17"/>
  <c r="Z366" i="17"/>
  <c r="Z369" i="17"/>
  <c r="Z370" i="17"/>
  <c r="Z371" i="17"/>
  <c r="Z372" i="17"/>
  <c r="Z374" i="17"/>
  <c r="Z376" i="17"/>
  <c r="Z377" i="17"/>
  <c r="Z378" i="17"/>
  <c r="Z379" i="17"/>
  <c r="Z380" i="17"/>
  <c r="Z381" i="17"/>
  <c r="Z382" i="17"/>
  <c r="Z385" i="17"/>
  <c r="Z386" i="17"/>
  <c r="Z388" i="17"/>
  <c r="Z390" i="17"/>
  <c r="Z392" i="17"/>
  <c r="W806" i="17"/>
  <c r="Z23" i="17"/>
  <c r="Z24" i="17"/>
  <c r="Z25" i="17"/>
  <c r="Z26" i="17"/>
  <c r="Z27" i="17"/>
  <c r="Z31" i="17"/>
  <c r="Z32" i="17"/>
  <c r="Z33" i="17"/>
  <c r="Z35" i="17"/>
  <c r="Z36" i="17"/>
  <c r="Z37" i="17"/>
  <c r="Z39" i="17"/>
  <c r="Z40" i="17"/>
  <c r="Z41" i="17"/>
  <c r="Z42" i="17"/>
  <c r="Z43" i="17"/>
  <c r="Z45" i="17"/>
  <c r="Z47" i="17"/>
  <c r="Z48" i="17"/>
  <c r="Z49" i="17"/>
  <c r="Z51" i="17"/>
  <c r="Z52" i="17"/>
  <c r="Z53" i="17"/>
  <c r="Z55" i="17"/>
  <c r="Z56" i="17"/>
  <c r="Z57" i="17"/>
  <c r="Z58" i="17"/>
  <c r="Z395" i="17"/>
  <c r="Z396" i="17"/>
  <c r="Z397" i="17"/>
  <c r="Z398" i="17"/>
  <c r="Z400" i="17"/>
  <c r="Z401" i="17"/>
  <c r="Z402" i="17"/>
  <c r="Z404" i="17"/>
  <c r="Z408" i="17"/>
  <c r="Z409" i="17"/>
  <c r="Z410" i="17"/>
  <c r="Z412" i="17"/>
  <c r="Z60" i="17"/>
  <c r="Z61" i="17"/>
  <c r="Z63" i="17"/>
  <c r="Z29" i="17"/>
  <c r="Z65" i="17"/>
  <c r="Z67" i="17"/>
  <c r="Z68" i="17"/>
  <c r="Z69" i="17"/>
  <c r="Z71" i="17"/>
  <c r="Z72" i="17"/>
  <c r="Z73" i="17"/>
  <c r="Z74" i="17"/>
  <c r="Z75" i="17"/>
  <c r="Z76" i="17"/>
  <c r="Z77" i="17"/>
  <c r="Z79" i="17"/>
  <c r="Z80" i="17"/>
  <c r="Z81" i="17"/>
  <c r="Z83" i="17"/>
  <c r="Z84" i="17"/>
  <c r="Z85" i="17"/>
  <c r="Z87" i="17"/>
  <c r="Z88" i="17"/>
  <c r="Z89" i="17"/>
  <c r="Z90" i="17"/>
  <c r="Z91" i="17"/>
  <c r="Z92" i="17"/>
  <c r="Z93" i="17"/>
  <c r="Z95" i="17"/>
  <c r="Z96" i="17"/>
  <c r="Z97" i="17"/>
  <c r="Z99" i="17"/>
  <c r="Z100" i="17"/>
  <c r="Z101" i="17"/>
  <c r="Z103" i="17"/>
  <c r="Z104" i="17"/>
  <c r="Z105" i="17"/>
  <c r="Z106" i="17"/>
  <c r="Z107" i="17"/>
  <c r="Z108" i="17"/>
  <c r="Z109" i="17"/>
  <c r="Z111" i="17"/>
  <c r="Z112" i="17"/>
  <c r="Z113" i="17"/>
  <c r="Z115" i="17"/>
  <c r="Z116" i="17"/>
  <c r="Z117" i="17"/>
  <c r="Z119" i="17"/>
  <c r="Z120" i="17"/>
  <c r="Z121" i="17"/>
  <c r="Z122" i="17"/>
  <c r="Z123" i="17"/>
  <c r="Z124" i="17"/>
  <c r="Z125" i="17"/>
  <c r="Z127" i="17"/>
  <c r="Z128" i="17"/>
  <c r="Z129" i="17"/>
  <c r="Z131" i="17"/>
  <c r="Z132" i="17"/>
  <c r="Z133" i="17"/>
  <c r="Z135" i="17"/>
  <c r="Z136" i="17"/>
  <c r="Z137" i="17"/>
  <c r="Z138" i="17"/>
  <c r="Z139" i="17"/>
  <c r="Z140" i="17"/>
  <c r="Z141" i="17"/>
  <c r="Z143" i="17"/>
  <c r="Z144" i="17"/>
  <c r="Z145" i="17"/>
  <c r="Z147" i="17"/>
  <c r="Z148" i="17"/>
  <c r="Z149" i="17"/>
  <c r="Z151" i="17"/>
  <c r="Z152" i="17"/>
  <c r="Z153" i="17"/>
  <c r="Z154" i="17"/>
  <c r="Z155" i="17"/>
  <c r="Z156" i="17"/>
  <c r="Z157" i="17"/>
  <c r="Z159" i="17"/>
  <c r="Z160" i="17"/>
  <c r="Z161" i="17"/>
  <c r="Z163" i="17"/>
  <c r="Z164" i="17"/>
  <c r="Z165" i="17"/>
  <c r="Z167" i="17"/>
  <c r="Z168" i="17"/>
  <c r="Z169" i="17"/>
  <c r="Z170" i="17"/>
  <c r="Z171" i="17"/>
  <c r="Z172" i="17"/>
  <c r="Z173" i="17"/>
  <c r="Z175" i="17"/>
  <c r="Z176" i="17"/>
  <c r="Z177" i="17"/>
  <c r="Z179" i="17"/>
  <c r="Z180" i="17"/>
  <c r="Z181" i="17"/>
  <c r="Z183" i="17"/>
  <c r="Z184" i="17"/>
  <c r="Z185" i="17"/>
  <c r="Z186" i="17"/>
  <c r="Z187" i="17"/>
  <c r="Z188" i="17"/>
  <c r="Z189" i="17"/>
  <c r="Z191" i="17"/>
  <c r="Z192" i="17"/>
  <c r="Z193" i="17"/>
  <c r="Z195" i="17"/>
  <c r="Z196" i="17"/>
  <c r="Z197" i="17"/>
  <c r="Z199" i="17"/>
  <c r="Z200" i="17"/>
  <c r="Z201" i="17"/>
  <c r="Z202" i="17"/>
  <c r="Z203" i="17"/>
  <c r="Z204" i="17"/>
  <c r="Z205" i="17"/>
  <c r="Z207" i="17"/>
  <c r="Z208" i="17"/>
  <c r="Z209" i="17"/>
  <c r="Z211" i="17"/>
  <c r="Z212" i="17"/>
  <c r="Z213" i="17"/>
  <c r="Z305" i="17"/>
  <c r="Z555" i="17"/>
  <c r="Z557" i="17"/>
  <c r="Z558" i="17"/>
  <c r="Z559" i="17"/>
  <c r="Z563" i="17"/>
  <c r="Z564" i="17"/>
  <c r="Z567" i="17"/>
  <c r="Z568" i="17"/>
  <c r="Z569" i="17"/>
  <c r="Z570" i="17"/>
  <c r="Z571" i="17"/>
  <c r="Z572" i="17"/>
  <c r="Z573" i="17"/>
  <c r="Z574" i="17"/>
  <c r="Z575" i="17"/>
  <c r="Z579" i="17"/>
  <c r="Z580" i="17"/>
  <c r="Z581" i="17"/>
  <c r="Z582" i="17"/>
  <c r="Z583" i="17"/>
  <c r="Z585" i="17"/>
  <c r="Z587" i="17"/>
  <c r="Z588" i="17"/>
  <c r="Z591" i="17"/>
  <c r="Z592" i="17"/>
  <c r="Z596" i="17"/>
  <c r="Z597" i="17"/>
  <c r="Z598" i="17"/>
  <c r="Z599" i="17"/>
  <c r="Z600" i="17"/>
  <c r="Z603" i="17"/>
  <c r="Z604" i="17"/>
  <c r="Z607" i="17"/>
  <c r="Z608" i="17"/>
  <c r="Z612" i="17"/>
  <c r="Z613" i="17"/>
  <c r="Z614" i="17"/>
  <c r="Z615" i="17"/>
  <c r="Z619" i="17"/>
  <c r="Z620" i="17"/>
  <c r="Z624" i="17"/>
  <c r="Z628" i="17"/>
  <c r="Z629" i="17"/>
  <c r="Z630" i="17"/>
  <c r="Z631" i="17"/>
  <c r="Z635" i="17"/>
  <c r="Z636" i="17"/>
  <c r="Z640" i="17"/>
  <c r="Z644" i="17"/>
  <c r="Z645" i="17"/>
  <c r="Z646" i="17"/>
  <c r="Z647" i="17"/>
  <c r="Z648" i="17"/>
  <c r="Z651" i="17"/>
  <c r="Z652" i="17"/>
  <c r="Z655" i="17"/>
  <c r="Z656" i="17"/>
  <c r="Z660" i="17"/>
  <c r="Z661" i="17"/>
  <c r="Z662" i="17"/>
  <c r="Z663" i="17"/>
  <c r="Z664" i="17"/>
  <c r="Z667" i="17"/>
  <c r="Z668" i="17"/>
  <c r="Z672" i="17"/>
  <c r="Z676" i="17"/>
  <c r="Z677" i="17"/>
  <c r="Z678" i="17"/>
  <c r="Z679" i="17"/>
  <c r="Z683" i="17"/>
  <c r="Z684" i="17"/>
  <c r="Z688" i="17"/>
  <c r="Z692" i="17"/>
  <c r="Z693" i="17"/>
  <c r="Z694" i="17"/>
  <c r="Z695" i="17"/>
  <c r="Z699" i="17"/>
  <c r="Z700" i="17"/>
  <c r="Z704" i="17"/>
  <c r="Z708" i="17"/>
  <c r="Z709" i="17"/>
  <c r="Z710" i="17"/>
  <c r="Z711" i="17"/>
  <c r="Z715" i="17"/>
  <c r="Z716" i="17"/>
  <c r="Z719" i="17"/>
  <c r="Z720" i="17"/>
  <c r="Z724" i="17"/>
  <c r="Z725" i="17"/>
  <c r="Z726" i="17"/>
  <c r="Z727" i="17"/>
  <c r="Z728" i="17"/>
  <c r="Z731" i="17"/>
  <c r="Z732" i="17"/>
  <c r="Z735" i="17"/>
  <c r="Z736" i="17"/>
  <c r="Z740" i="17"/>
  <c r="Z741" i="17"/>
  <c r="Z742" i="17"/>
  <c r="Z743" i="17"/>
  <c r="Z747" i="17"/>
  <c r="Z748" i="17"/>
  <c r="Z751" i="17"/>
  <c r="Z752" i="17"/>
  <c r="Z756" i="17"/>
  <c r="Z757" i="17"/>
  <c r="Z758" i="17"/>
  <c r="Z759" i="17"/>
  <c r="Z763" i="17"/>
  <c r="Z764" i="17"/>
  <c r="Z768" i="17"/>
  <c r="Z772" i="17"/>
  <c r="Z773" i="17"/>
  <c r="Z774" i="17"/>
  <c r="Z775" i="17"/>
  <c r="Z776" i="17"/>
  <c r="Z779" i="17"/>
  <c r="Z780" i="17"/>
  <c r="Z783" i="17"/>
  <c r="Z784" i="17"/>
  <c r="Z788" i="17"/>
  <c r="Z789" i="17"/>
  <c r="Z790" i="17"/>
  <c r="Z791" i="17"/>
  <c r="Z792" i="17"/>
  <c r="Z795" i="17"/>
  <c r="Z796" i="17"/>
  <c r="Z416" i="17"/>
  <c r="Z418" i="17"/>
  <c r="Z419" i="17"/>
  <c r="Z420" i="17"/>
  <c r="Z422" i="17"/>
  <c r="Z423" i="17"/>
  <c r="Z424" i="17"/>
  <c r="Z426" i="17"/>
  <c r="Z427" i="17"/>
  <c r="Z428" i="17"/>
  <c r="Z430" i="17"/>
  <c r="Z431" i="17"/>
  <c r="Z432" i="17"/>
  <c r="Z434" i="17"/>
  <c r="Z436" i="17"/>
  <c r="Z440" i="17"/>
  <c r="Z441" i="17"/>
  <c r="Z442" i="17"/>
  <c r="Z444" i="17"/>
  <c r="Z448" i="17"/>
  <c r="Z450" i="17"/>
  <c r="Z451" i="17"/>
  <c r="Z452" i="17"/>
  <c r="Z454" i="17"/>
  <c r="Z455" i="17"/>
  <c r="Z456" i="17"/>
  <c r="Z458" i="17"/>
  <c r="Z459" i="17"/>
  <c r="Z460" i="17"/>
  <c r="Z462" i="17"/>
  <c r="Z463" i="17"/>
  <c r="Z464" i="17"/>
  <c r="Z466" i="17"/>
  <c r="Z468" i="17"/>
  <c r="Z472" i="17"/>
  <c r="Z473" i="17"/>
  <c r="Z474" i="17"/>
  <c r="Z476" i="17"/>
  <c r="Z480" i="17"/>
  <c r="Z482" i="17"/>
  <c r="Z483" i="17"/>
  <c r="Z484" i="17"/>
  <c r="Z486" i="17"/>
  <c r="Z487" i="17"/>
  <c r="Z488" i="17"/>
  <c r="Z490" i="17"/>
  <c r="Z491" i="17"/>
  <c r="Z492" i="17"/>
  <c r="Z494" i="17"/>
  <c r="Z495" i="17"/>
  <c r="Z496" i="17"/>
  <c r="Z498" i="17"/>
  <c r="Z500" i="17"/>
  <c r="Z505" i="17"/>
  <c r="Z506" i="17"/>
  <c r="Z507" i="17"/>
  <c r="Z509" i="17"/>
  <c r="Z510" i="17"/>
  <c r="Z515" i="17"/>
  <c r="Z518" i="17"/>
  <c r="Z519" i="17"/>
  <c r="Z520" i="17"/>
  <c r="Z521" i="17"/>
  <c r="Z523" i="17"/>
  <c r="Z525" i="17"/>
  <c r="Z526" i="17"/>
  <c r="Z528" i="17"/>
  <c r="Z529" i="17"/>
  <c r="Z530" i="17"/>
  <c r="Z531" i="17"/>
  <c r="Z534" i="17"/>
  <c r="Z535" i="17"/>
  <c r="Z536" i="17"/>
  <c r="Z537" i="17"/>
  <c r="Z539" i="17"/>
  <c r="Z541" i="17"/>
  <c r="Z542" i="17"/>
  <c r="Z547" i="17"/>
  <c r="Z549" i="17"/>
  <c r="Z550" i="17"/>
  <c r="Z552" i="17"/>
  <c r="Z553" i="17"/>
  <c r="M808" i="17"/>
  <c r="Q808" i="17"/>
  <c r="U808" i="17"/>
  <c r="Z798" i="17"/>
  <c r="Z799" i="17"/>
  <c r="Z803" i="17"/>
  <c r="Z804" i="17"/>
  <c r="Z805" i="17"/>
  <c r="K807" i="17"/>
  <c r="L807" i="17" s="1"/>
  <c r="M807" i="17" s="1"/>
  <c r="N807" i="17" s="1"/>
  <c r="O807" i="17" s="1"/>
  <c r="P807" i="17" s="1"/>
  <c r="Q807" i="17" s="1"/>
  <c r="R807" i="17" s="1"/>
  <c r="S807" i="17" s="1"/>
  <c r="T807" i="17" s="1"/>
  <c r="U807" i="17" s="1"/>
  <c r="J808" i="17"/>
  <c r="J809" i="17" s="1"/>
  <c r="K809" i="17" s="1"/>
  <c r="L809" i="17" s="1"/>
  <c r="M809" i="17" s="1"/>
  <c r="O808" i="17"/>
  <c r="Z38" i="17"/>
  <c r="Z54" i="17"/>
  <c r="Z70" i="17"/>
  <c r="Z86" i="17"/>
  <c r="Z118" i="17"/>
  <c r="Z150" i="17"/>
  <c r="Z230" i="17"/>
  <c r="Z246" i="17"/>
  <c r="Z262" i="17"/>
  <c r="Z278" i="17"/>
  <c r="Z330" i="17"/>
  <c r="Z394" i="17"/>
  <c r="Z433" i="17"/>
  <c r="Z443" i="17"/>
  <c r="Z465" i="17"/>
  <c r="Z475" i="17"/>
  <c r="Z497" i="17"/>
  <c r="Z538" i="17"/>
  <c r="Z551" i="17"/>
  <c r="Z556" i="17"/>
  <c r="Z632" i="17"/>
  <c r="Z134" i="17"/>
  <c r="Z166" i="17"/>
  <c r="Z198" i="17"/>
  <c r="Z310" i="17"/>
  <c r="Z359" i="17"/>
  <c r="Z373" i="17"/>
  <c r="Z387" i="17"/>
  <c r="Z411" i="17"/>
  <c r="Z34" i="17"/>
  <c r="Z98" i="17"/>
  <c r="Z226" i="17"/>
  <c r="Z242" i="17"/>
  <c r="Z258" i="17"/>
  <c r="Z274" i="17"/>
  <c r="Z290" i="17"/>
  <c r="Z306" i="17"/>
  <c r="Z325" i="17"/>
  <c r="Z339" i="17"/>
  <c r="Z346" i="17"/>
  <c r="Z347" i="17"/>
  <c r="Z368" i="17"/>
  <c r="Z375" i="17"/>
  <c r="Z389" i="17"/>
  <c r="Z403" i="17"/>
  <c r="Z414" i="17"/>
  <c r="Z415" i="17"/>
  <c r="Z425" i="17"/>
  <c r="Z435" i="17"/>
  <c r="Z446" i="17"/>
  <c r="Z447" i="17"/>
  <c r="Z457" i="17"/>
  <c r="Z467" i="17"/>
  <c r="Z478" i="17"/>
  <c r="Z479" i="17"/>
  <c r="Z489" i="17"/>
  <c r="Z499" i="17"/>
  <c r="Z513" i="17"/>
  <c r="Z514" i="17"/>
  <c r="Z527" i="17"/>
  <c r="Z565" i="17"/>
  <c r="Z566" i="17"/>
  <c r="Z584" i="17"/>
  <c r="Z671" i="17"/>
  <c r="Z712" i="17"/>
  <c r="Z5" i="17"/>
  <c r="Z6" i="17"/>
  <c r="Z22" i="17"/>
  <c r="Z102" i="17"/>
  <c r="Z182" i="17"/>
  <c r="Z214" i="17"/>
  <c r="Z294" i="17"/>
  <c r="Z323" i="17"/>
  <c r="Y806" i="17"/>
  <c r="Z18" i="17"/>
  <c r="Z50" i="17"/>
  <c r="Z66" i="17"/>
  <c r="Z82" i="17"/>
  <c r="Z114" i="17"/>
  <c r="Z130" i="17"/>
  <c r="Z146" i="17"/>
  <c r="Z162" i="17"/>
  <c r="Z178" i="17"/>
  <c r="Z194" i="17"/>
  <c r="Z210" i="17"/>
  <c r="V806" i="17"/>
  <c r="Z4" i="17"/>
  <c r="Z14" i="17"/>
  <c r="Z30" i="17"/>
  <c r="Z46" i="17"/>
  <c r="Z62" i="17"/>
  <c r="Z78" i="17"/>
  <c r="Z94" i="17"/>
  <c r="Z110" i="17"/>
  <c r="Z126" i="17"/>
  <c r="Z142" i="17"/>
  <c r="Z158" i="17"/>
  <c r="Z174" i="17"/>
  <c r="Z190" i="17"/>
  <c r="Z206" i="17"/>
  <c r="Z222" i="17"/>
  <c r="Z238" i="17"/>
  <c r="Z254" i="17"/>
  <c r="Z270" i="17"/>
  <c r="Z286" i="17"/>
  <c r="Z302" i="17"/>
  <c r="Z320" i="17"/>
  <c r="Z327" i="17"/>
  <c r="Z341" i="17"/>
  <c r="Z355" i="17"/>
  <c r="Z362" i="17"/>
  <c r="Z363" i="17"/>
  <c r="Z384" i="17"/>
  <c r="Z391" i="17"/>
  <c r="Z406" i="17"/>
  <c r="Z407" i="17"/>
  <c r="Z417" i="17"/>
  <c r="Z438" i="17"/>
  <c r="Z439" i="17"/>
  <c r="Z449" i="17"/>
  <c r="Z470" i="17"/>
  <c r="Z471" i="17"/>
  <c r="Z481" i="17"/>
  <c r="Z502" i="17"/>
  <c r="Z503" i="17"/>
  <c r="Z504" i="17"/>
  <c r="Z517" i="17"/>
  <c r="Z545" i="17"/>
  <c r="Z546" i="17"/>
  <c r="Z623" i="17"/>
  <c r="Z687" i="17"/>
  <c r="Z696" i="17"/>
  <c r="Z760" i="17"/>
  <c r="X806" i="17"/>
  <c r="Z319" i="17"/>
  <c r="Z335" i="17"/>
  <c r="Z351" i="17"/>
  <c r="Z367" i="17"/>
  <c r="Z383" i="17"/>
  <c r="Z399" i="17"/>
  <c r="Z405" i="17"/>
  <c r="Z413" i="17"/>
  <c r="Z421" i="17"/>
  <c r="Z429" i="17"/>
  <c r="Z437" i="17"/>
  <c r="Z445" i="17"/>
  <c r="Z453" i="17"/>
  <c r="Z461" i="17"/>
  <c r="Z469" i="17"/>
  <c r="Z477" i="17"/>
  <c r="Z485" i="17"/>
  <c r="Z493" i="17"/>
  <c r="Z501" i="17"/>
  <c r="Z511" i="17"/>
  <c r="Z512" i="17"/>
  <c r="Z522" i="17"/>
  <c r="Z533" i="17"/>
  <c r="Z543" i="17"/>
  <c r="Z544" i="17"/>
  <c r="Z554" i="17"/>
  <c r="Z560" i="17"/>
  <c r="Z561" i="17"/>
  <c r="Z562" i="17"/>
  <c r="Z576" i="17"/>
  <c r="Z577" i="17"/>
  <c r="Z578" i="17"/>
  <c r="Z616" i="17"/>
  <c r="Z639" i="17"/>
  <c r="Z680" i="17"/>
  <c r="Z703" i="17"/>
  <c r="Z744" i="17"/>
  <c r="Z767" i="17"/>
  <c r="Z516" i="17"/>
  <c r="Z532" i="17"/>
  <c r="Z548" i="17"/>
  <c r="Z589" i="17"/>
  <c r="Z590" i="17"/>
  <c r="Z611" i="17"/>
  <c r="Z621" i="17"/>
  <c r="Z622" i="17"/>
  <c r="Z643" i="17"/>
  <c r="Z653" i="17"/>
  <c r="Z654" i="17"/>
  <c r="Z675" i="17"/>
  <c r="Z685" i="17"/>
  <c r="Z686" i="17"/>
  <c r="Z707" i="17"/>
  <c r="Z717" i="17"/>
  <c r="Z718" i="17"/>
  <c r="Z739" i="17"/>
  <c r="Z749" i="17"/>
  <c r="Z750" i="17"/>
  <c r="Z771" i="17"/>
  <c r="Z781" i="17"/>
  <c r="Z782" i="17"/>
  <c r="Z802" i="17"/>
  <c r="Z508" i="17"/>
  <c r="Z524" i="17"/>
  <c r="Z540" i="17"/>
  <c r="Z595" i="17"/>
  <c r="Z605" i="17"/>
  <c r="Z606" i="17"/>
  <c r="Z627" i="17"/>
  <c r="Z637" i="17"/>
  <c r="Z638" i="17"/>
  <c r="Z659" i="17"/>
  <c r="Z669" i="17"/>
  <c r="Z670" i="17"/>
  <c r="Z691" i="17"/>
  <c r="Z701" i="17"/>
  <c r="Z702" i="17"/>
  <c r="Z723" i="17"/>
  <c r="Z733" i="17"/>
  <c r="Z734" i="17"/>
  <c r="Z755" i="17"/>
  <c r="Z765" i="17"/>
  <c r="Z766" i="17"/>
  <c r="Z787" i="17"/>
  <c r="Z586" i="17"/>
  <c r="Z593" i="17"/>
  <c r="Z594" i="17"/>
  <c r="Z601" i="17"/>
  <c r="Z602" i="17"/>
  <c r="Z609" i="17"/>
  <c r="Z610" i="17"/>
  <c r="Z617" i="17"/>
  <c r="Z618" i="17"/>
  <c r="Z625" i="17"/>
  <c r="Z626" i="17"/>
  <c r="Z633" i="17"/>
  <c r="Z634" i="17"/>
  <c r="Z641" i="17"/>
  <c r="Z642" i="17"/>
  <c r="Z649" i="17"/>
  <c r="Z650" i="17"/>
  <c r="Z657" i="17"/>
  <c r="Z658" i="17"/>
  <c r="Z665" i="17"/>
  <c r="Z666" i="17"/>
  <c r="Z673" i="17"/>
  <c r="Z674" i="17"/>
  <c r="Z681" i="17"/>
  <c r="Z682" i="17"/>
  <c r="Z689" i="17"/>
  <c r="Z690" i="17"/>
  <c r="Z697" i="17"/>
  <c r="Z698" i="17"/>
  <c r="Z705" i="17"/>
  <c r="Z706" i="17"/>
  <c r="Z713" i="17"/>
  <c r="Z714" i="17"/>
  <c r="Z721" i="17"/>
  <c r="Z722" i="17"/>
  <c r="Z729" i="17"/>
  <c r="Z730" i="17"/>
  <c r="Z737" i="17"/>
  <c r="Z738" i="17"/>
  <c r="Z745" i="17"/>
  <c r="Z746" i="17"/>
  <c r="Z753" i="17"/>
  <c r="Z754" i="17"/>
  <c r="Z761" i="17"/>
  <c r="Z762" i="17"/>
  <c r="Z769" i="17"/>
  <c r="Z770" i="17"/>
  <c r="Z777" i="17"/>
  <c r="Z778" i="17"/>
  <c r="Z785" i="17"/>
  <c r="Z786" i="17"/>
  <c r="Z793" i="17"/>
  <c r="Z794" i="17"/>
  <c r="Z800" i="17"/>
  <c r="Z801" i="17"/>
  <c r="V797" i="17"/>
  <c r="Z797" i="17" s="1"/>
  <c r="N809" i="17" l="1"/>
  <c r="O809" i="17" s="1"/>
  <c r="P809" i="17" s="1"/>
  <c r="Q809" i="17" s="1"/>
  <c r="R809" i="17" s="1"/>
  <c r="S809" i="17" s="1"/>
  <c r="T809" i="17" s="1"/>
  <c r="U809" i="17" s="1"/>
  <c r="Z806" i="17"/>
  <c r="Z808" i="17"/>
  <c r="V808" i="17"/>
  <c r="J804" i="15" l="1"/>
  <c r="N804" i="15" l="1"/>
  <c r="U804" i="15"/>
  <c r="T804" i="15"/>
  <c r="S804" i="15"/>
  <c r="R804" i="15"/>
  <c r="Q804" i="15"/>
  <c r="P804" i="15"/>
  <c r="O804" i="15"/>
  <c r="M804" i="15"/>
  <c r="K804" i="15"/>
  <c r="J806" i="15"/>
  <c r="K806" i="15" l="1"/>
  <c r="O806" i="15"/>
  <c r="S806" i="15"/>
  <c r="P806" i="15"/>
  <c r="T806" i="15"/>
  <c r="M806" i="15"/>
  <c r="Q806" i="15"/>
  <c r="U806" i="15"/>
  <c r="N806" i="15"/>
  <c r="R806" i="15"/>
  <c r="F237" i="16"/>
  <c r="P236" i="16" s="1"/>
  <c r="W233" i="16"/>
  <c r="V233" i="16"/>
  <c r="U233" i="16"/>
  <c r="T233" i="16"/>
  <c r="W232" i="16"/>
  <c r="V232" i="16"/>
  <c r="U232" i="16"/>
  <c r="T232" i="16"/>
  <c r="W231" i="16"/>
  <c r="V231" i="16"/>
  <c r="U231" i="16"/>
  <c r="T231" i="16"/>
  <c r="W230" i="16"/>
  <c r="V230" i="16"/>
  <c r="U230" i="16"/>
  <c r="T230" i="16"/>
  <c r="W229" i="16"/>
  <c r="V229" i="16"/>
  <c r="U229" i="16"/>
  <c r="T229" i="16"/>
  <c r="W228" i="16"/>
  <c r="V228" i="16"/>
  <c r="U228" i="16"/>
  <c r="T228" i="16"/>
  <c r="W227" i="16"/>
  <c r="V227" i="16"/>
  <c r="U227" i="16"/>
  <c r="T227" i="16"/>
  <c r="W226" i="16"/>
  <c r="V226" i="16"/>
  <c r="U226" i="16"/>
  <c r="T226" i="16"/>
  <c r="W225" i="16"/>
  <c r="V225" i="16"/>
  <c r="U225" i="16"/>
  <c r="T225" i="16"/>
  <c r="W224" i="16"/>
  <c r="V224" i="16"/>
  <c r="U224" i="16"/>
  <c r="T224" i="16"/>
  <c r="W223" i="16"/>
  <c r="V223" i="16"/>
  <c r="U223" i="16"/>
  <c r="T223" i="16"/>
  <c r="W222" i="16"/>
  <c r="V222" i="16"/>
  <c r="U222" i="16"/>
  <c r="T222" i="16"/>
  <c r="W221" i="16"/>
  <c r="V221" i="16"/>
  <c r="U221" i="16"/>
  <c r="T221" i="16"/>
  <c r="W220" i="16"/>
  <c r="V220" i="16"/>
  <c r="U220" i="16"/>
  <c r="T220" i="16"/>
  <c r="W219" i="16"/>
  <c r="V219" i="16"/>
  <c r="U219" i="16"/>
  <c r="T219" i="16"/>
  <c r="W218" i="16"/>
  <c r="V218" i="16"/>
  <c r="U218" i="16"/>
  <c r="T218" i="16"/>
  <c r="W217" i="16"/>
  <c r="V217" i="16"/>
  <c r="U217" i="16"/>
  <c r="T217" i="16"/>
  <c r="W216" i="16"/>
  <c r="V216" i="16"/>
  <c r="U216" i="16"/>
  <c r="T216" i="16"/>
  <c r="W215" i="16"/>
  <c r="V215" i="16"/>
  <c r="U215" i="16"/>
  <c r="T215" i="16"/>
  <c r="W214" i="16"/>
  <c r="V214" i="16"/>
  <c r="U214" i="16"/>
  <c r="T214" i="16"/>
  <c r="W213" i="16"/>
  <c r="V213" i="16"/>
  <c r="U213" i="16"/>
  <c r="T213" i="16"/>
  <c r="W212" i="16"/>
  <c r="V212" i="16"/>
  <c r="U212" i="16"/>
  <c r="T212" i="16"/>
  <c r="W211" i="16"/>
  <c r="V211" i="16"/>
  <c r="U211" i="16"/>
  <c r="T211" i="16"/>
  <c r="W210" i="16"/>
  <c r="V210" i="16"/>
  <c r="U210" i="16"/>
  <c r="T210" i="16"/>
  <c r="W209" i="16"/>
  <c r="V209" i="16"/>
  <c r="U209" i="16"/>
  <c r="T209" i="16"/>
  <c r="W208" i="16"/>
  <c r="V208" i="16"/>
  <c r="U208" i="16"/>
  <c r="T208" i="16"/>
  <c r="W207" i="16"/>
  <c r="V207" i="16"/>
  <c r="U207" i="16"/>
  <c r="T207" i="16"/>
  <c r="W206" i="16"/>
  <c r="V206" i="16"/>
  <c r="U206" i="16"/>
  <c r="T206" i="16"/>
  <c r="W205" i="16"/>
  <c r="V205" i="16"/>
  <c r="U205" i="16"/>
  <c r="T205" i="16"/>
  <c r="W204" i="16"/>
  <c r="V204" i="16"/>
  <c r="U204" i="16"/>
  <c r="T204" i="16"/>
  <c r="W203" i="16"/>
  <c r="V203" i="16"/>
  <c r="U203" i="16"/>
  <c r="T203" i="16"/>
  <c r="W202" i="16"/>
  <c r="V202" i="16"/>
  <c r="U202" i="16"/>
  <c r="T202" i="16"/>
  <c r="W201" i="16"/>
  <c r="V201" i="16"/>
  <c r="U201" i="16"/>
  <c r="T201" i="16"/>
  <c r="W200" i="16"/>
  <c r="V200" i="16"/>
  <c r="U200" i="16"/>
  <c r="T200" i="16"/>
  <c r="W199" i="16"/>
  <c r="V199" i="16"/>
  <c r="U199" i="16"/>
  <c r="T199" i="16"/>
  <c r="W198" i="16"/>
  <c r="V198" i="16"/>
  <c r="U198" i="16"/>
  <c r="T198" i="16"/>
  <c r="W197" i="16"/>
  <c r="V197" i="16"/>
  <c r="U197" i="16"/>
  <c r="T197" i="16"/>
  <c r="W196" i="16"/>
  <c r="V196" i="16"/>
  <c r="U196" i="16"/>
  <c r="T196" i="16"/>
  <c r="W195" i="16"/>
  <c r="V195" i="16"/>
  <c r="U195" i="16"/>
  <c r="T195" i="16"/>
  <c r="W194" i="16"/>
  <c r="V194" i="16"/>
  <c r="U194" i="16"/>
  <c r="T194" i="16"/>
  <c r="W193" i="16"/>
  <c r="V193" i="16"/>
  <c r="U193" i="16"/>
  <c r="T193" i="16"/>
  <c r="W192" i="16"/>
  <c r="V192" i="16"/>
  <c r="U192" i="16"/>
  <c r="T192" i="16"/>
  <c r="W191" i="16"/>
  <c r="V191" i="16"/>
  <c r="U191" i="16"/>
  <c r="T191" i="16"/>
  <c r="W190" i="16"/>
  <c r="V190" i="16"/>
  <c r="U190" i="16"/>
  <c r="T190" i="16"/>
  <c r="W189" i="16"/>
  <c r="V189" i="16"/>
  <c r="U189" i="16"/>
  <c r="T189" i="16"/>
  <c r="W188" i="16"/>
  <c r="V188" i="16"/>
  <c r="U188" i="16"/>
  <c r="T188" i="16"/>
  <c r="W187" i="16"/>
  <c r="V187" i="16"/>
  <c r="U187" i="16"/>
  <c r="T187" i="16"/>
  <c r="W186" i="16"/>
  <c r="V186" i="16"/>
  <c r="U186" i="16"/>
  <c r="T186" i="16"/>
  <c r="W185" i="16"/>
  <c r="V185" i="16"/>
  <c r="U185" i="16"/>
  <c r="T185" i="16"/>
  <c r="W184" i="16"/>
  <c r="V184" i="16"/>
  <c r="U184" i="16"/>
  <c r="T184" i="16"/>
  <c r="W183" i="16"/>
  <c r="V183" i="16"/>
  <c r="U183" i="16"/>
  <c r="T183" i="16"/>
  <c r="W182" i="16"/>
  <c r="V182" i="16"/>
  <c r="U182" i="16"/>
  <c r="T182" i="16"/>
  <c r="W181" i="16"/>
  <c r="V181" i="16"/>
  <c r="U181" i="16"/>
  <c r="T181" i="16"/>
  <c r="W180" i="16"/>
  <c r="V180" i="16"/>
  <c r="U180" i="16"/>
  <c r="T180" i="16"/>
  <c r="W179" i="16"/>
  <c r="V179" i="16"/>
  <c r="U179" i="16"/>
  <c r="T179" i="16"/>
  <c r="W178" i="16"/>
  <c r="V178" i="16"/>
  <c r="U178" i="16"/>
  <c r="T178" i="16"/>
  <c r="W177" i="16"/>
  <c r="V177" i="16"/>
  <c r="U177" i="16"/>
  <c r="T177" i="16"/>
  <c r="W176" i="16"/>
  <c r="V176" i="16"/>
  <c r="U176" i="16"/>
  <c r="T176" i="16"/>
  <c r="W175" i="16"/>
  <c r="V175" i="16"/>
  <c r="U175" i="16"/>
  <c r="T175" i="16"/>
  <c r="W174" i="16"/>
  <c r="V174" i="16"/>
  <c r="U174" i="16"/>
  <c r="T174" i="16"/>
  <c r="W173" i="16"/>
  <c r="V173" i="16"/>
  <c r="U173" i="16"/>
  <c r="T173" i="16"/>
  <c r="W172" i="16"/>
  <c r="V172" i="16"/>
  <c r="U172" i="16"/>
  <c r="T172" i="16"/>
  <c r="W171" i="16"/>
  <c r="V171" i="16"/>
  <c r="U171" i="16"/>
  <c r="T171" i="16"/>
  <c r="W170" i="16"/>
  <c r="V170" i="16"/>
  <c r="U170" i="16"/>
  <c r="T170" i="16"/>
  <c r="W169" i="16"/>
  <c r="V169" i="16"/>
  <c r="U169" i="16"/>
  <c r="T169" i="16"/>
  <c r="W168" i="16"/>
  <c r="V168" i="16"/>
  <c r="U168" i="16"/>
  <c r="T168" i="16"/>
  <c r="W167" i="16"/>
  <c r="V167" i="16"/>
  <c r="U167" i="16"/>
  <c r="T167" i="16"/>
  <c r="W166" i="16"/>
  <c r="V166" i="16"/>
  <c r="U166" i="16"/>
  <c r="T166" i="16"/>
  <c r="W165" i="16"/>
  <c r="V165" i="16"/>
  <c r="U165" i="16"/>
  <c r="T165" i="16"/>
  <c r="W164" i="16"/>
  <c r="V164" i="16"/>
  <c r="U164" i="16"/>
  <c r="T164" i="16"/>
  <c r="W163" i="16"/>
  <c r="V163" i="16"/>
  <c r="U163" i="16"/>
  <c r="T163" i="16"/>
  <c r="W162" i="16"/>
  <c r="V162" i="16"/>
  <c r="U162" i="16"/>
  <c r="T162" i="16"/>
  <c r="W161" i="16"/>
  <c r="V161" i="16"/>
  <c r="U161" i="16"/>
  <c r="T161" i="16"/>
  <c r="W160" i="16"/>
  <c r="V160" i="16"/>
  <c r="U160" i="16"/>
  <c r="T160" i="16"/>
  <c r="W159" i="16"/>
  <c r="V159" i="16"/>
  <c r="U159" i="16"/>
  <c r="T159" i="16"/>
  <c r="W158" i="16"/>
  <c r="V158" i="16"/>
  <c r="U158" i="16"/>
  <c r="T158" i="16"/>
  <c r="W157" i="16"/>
  <c r="V157" i="16"/>
  <c r="U157" i="16"/>
  <c r="T157" i="16"/>
  <c r="W156" i="16"/>
  <c r="V156" i="16"/>
  <c r="U156" i="16"/>
  <c r="T156" i="16"/>
  <c r="W155" i="16"/>
  <c r="V155" i="16"/>
  <c r="U155" i="16"/>
  <c r="T155" i="16"/>
  <c r="W154" i="16"/>
  <c r="V154" i="16"/>
  <c r="U154" i="16"/>
  <c r="T154" i="16"/>
  <c r="W153" i="16"/>
  <c r="V153" i="16"/>
  <c r="U153" i="16"/>
  <c r="T153" i="16"/>
  <c r="W152" i="16"/>
  <c r="V152" i="16"/>
  <c r="U152" i="16"/>
  <c r="T152" i="16"/>
  <c r="W151" i="16"/>
  <c r="V151" i="16"/>
  <c r="U151" i="16"/>
  <c r="T151" i="16"/>
  <c r="W150" i="16"/>
  <c r="V150" i="16"/>
  <c r="U150" i="16"/>
  <c r="T150" i="16"/>
  <c r="W149" i="16"/>
  <c r="V149" i="16"/>
  <c r="U149" i="16"/>
  <c r="T149" i="16"/>
  <c r="W148" i="16"/>
  <c r="V148" i="16"/>
  <c r="U148" i="16"/>
  <c r="T148" i="16"/>
  <c r="W147" i="16"/>
  <c r="V147" i="16"/>
  <c r="U147" i="16"/>
  <c r="T147" i="16"/>
  <c r="W146" i="16"/>
  <c r="V146" i="16"/>
  <c r="U146" i="16"/>
  <c r="T146" i="16"/>
  <c r="W145" i="16"/>
  <c r="V145" i="16"/>
  <c r="U145" i="16"/>
  <c r="T145" i="16"/>
  <c r="W144" i="16"/>
  <c r="V144" i="16"/>
  <c r="U144" i="16"/>
  <c r="T144" i="16"/>
  <c r="W143" i="16"/>
  <c r="V143" i="16"/>
  <c r="U143" i="16"/>
  <c r="T143" i="16"/>
  <c r="W142" i="16"/>
  <c r="V142" i="16"/>
  <c r="U142" i="16"/>
  <c r="T142" i="16"/>
  <c r="W141" i="16"/>
  <c r="V141" i="16"/>
  <c r="U141" i="16"/>
  <c r="T141" i="16"/>
  <c r="W140" i="16"/>
  <c r="V140" i="16"/>
  <c r="U140" i="16"/>
  <c r="T140" i="16"/>
  <c r="W139" i="16"/>
  <c r="V139" i="16"/>
  <c r="U139" i="16"/>
  <c r="T139" i="16"/>
  <c r="W138" i="16"/>
  <c r="V138" i="16"/>
  <c r="U138" i="16"/>
  <c r="T138" i="16"/>
  <c r="W137" i="16"/>
  <c r="V137" i="16"/>
  <c r="U137" i="16"/>
  <c r="T137" i="16"/>
  <c r="W136" i="16"/>
  <c r="V136" i="16"/>
  <c r="U136" i="16"/>
  <c r="T136" i="16"/>
  <c r="W135" i="16"/>
  <c r="V135" i="16"/>
  <c r="U135" i="16"/>
  <c r="T135" i="16"/>
  <c r="W134" i="16"/>
  <c r="V134" i="16"/>
  <c r="U134" i="16"/>
  <c r="T134" i="16"/>
  <c r="W133" i="16"/>
  <c r="V133" i="16"/>
  <c r="U133" i="16"/>
  <c r="T133" i="16"/>
  <c r="W132" i="16"/>
  <c r="V132" i="16"/>
  <c r="U132" i="16"/>
  <c r="T132" i="16"/>
  <c r="W131" i="16"/>
  <c r="V131" i="16"/>
  <c r="U131" i="16"/>
  <c r="T131" i="16"/>
  <c r="W130" i="16"/>
  <c r="V130" i="16"/>
  <c r="U130" i="16"/>
  <c r="T130" i="16"/>
  <c r="W129" i="16"/>
  <c r="V129" i="16"/>
  <c r="U129" i="16"/>
  <c r="T129" i="16"/>
  <c r="W128" i="16"/>
  <c r="V128" i="16"/>
  <c r="U128" i="16"/>
  <c r="T128" i="16"/>
  <c r="W127" i="16"/>
  <c r="V127" i="16"/>
  <c r="U127" i="16"/>
  <c r="T127" i="16"/>
  <c r="W126" i="16"/>
  <c r="V126" i="16"/>
  <c r="U126" i="16"/>
  <c r="T126" i="16"/>
  <c r="W125" i="16"/>
  <c r="V125" i="16"/>
  <c r="U125" i="16"/>
  <c r="T125" i="16"/>
  <c r="W124" i="16"/>
  <c r="V124" i="16"/>
  <c r="U124" i="16"/>
  <c r="T124" i="16"/>
  <c r="W123" i="16"/>
  <c r="V123" i="16"/>
  <c r="U123" i="16"/>
  <c r="T123" i="16"/>
  <c r="W122" i="16"/>
  <c r="V122" i="16"/>
  <c r="U122" i="16"/>
  <c r="T122" i="16"/>
  <c r="W121" i="16"/>
  <c r="V121" i="16"/>
  <c r="U121" i="16"/>
  <c r="T121" i="16"/>
  <c r="W120" i="16"/>
  <c r="V120" i="16"/>
  <c r="U120" i="16"/>
  <c r="T120" i="16"/>
  <c r="W119" i="16"/>
  <c r="V119" i="16"/>
  <c r="U119" i="16"/>
  <c r="T119" i="16"/>
  <c r="W118" i="16"/>
  <c r="V118" i="16"/>
  <c r="U118" i="16"/>
  <c r="T118" i="16"/>
  <c r="W117" i="16"/>
  <c r="V117" i="16"/>
  <c r="U117" i="16"/>
  <c r="T117" i="16"/>
  <c r="W116" i="16"/>
  <c r="V116" i="16"/>
  <c r="U116" i="16"/>
  <c r="T116" i="16"/>
  <c r="W115" i="16"/>
  <c r="V115" i="16"/>
  <c r="U115" i="16"/>
  <c r="T115" i="16"/>
  <c r="W114" i="16"/>
  <c r="V114" i="16"/>
  <c r="U114" i="16"/>
  <c r="T114" i="16"/>
  <c r="W113" i="16"/>
  <c r="V113" i="16"/>
  <c r="U113" i="16"/>
  <c r="T113" i="16"/>
  <c r="W112" i="16"/>
  <c r="V112" i="16"/>
  <c r="U112" i="16"/>
  <c r="T112" i="16"/>
  <c r="W111" i="16"/>
  <c r="V111" i="16"/>
  <c r="U111" i="16"/>
  <c r="T111" i="16"/>
  <c r="W110" i="16"/>
  <c r="V110" i="16"/>
  <c r="U110" i="16"/>
  <c r="T110" i="16"/>
  <c r="W109" i="16"/>
  <c r="V109" i="16"/>
  <c r="U109" i="16"/>
  <c r="T109" i="16"/>
  <c r="W108" i="16"/>
  <c r="V108" i="16"/>
  <c r="U108" i="16"/>
  <c r="T108" i="16"/>
  <c r="W107" i="16"/>
  <c r="V107" i="16"/>
  <c r="U107" i="16"/>
  <c r="T107" i="16"/>
  <c r="W106" i="16"/>
  <c r="V106" i="16"/>
  <c r="U106" i="16"/>
  <c r="T106" i="16"/>
  <c r="W105" i="16"/>
  <c r="V105" i="16"/>
  <c r="U105" i="16"/>
  <c r="T105" i="16"/>
  <c r="W104" i="16"/>
  <c r="V104" i="16"/>
  <c r="U104" i="16"/>
  <c r="T104" i="16"/>
  <c r="W103" i="16"/>
  <c r="V103" i="16"/>
  <c r="U103" i="16"/>
  <c r="T103" i="16"/>
  <c r="W102" i="16"/>
  <c r="V102" i="16"/>
  <c r="U102" i="16"/>
  <c r="T102" i="16"/>
  <c r="W101" i="16"/>
  <c r="V101" i="16"/>
  <c r="U101" i="16"/>
  <c r="T101" i="16"/>
  <c r="W100" i="16"/>
  <c r="V100" i="16"/>
  <c r="U100" i="16"/>
  <c r="T100" i="16"/>
  <c r="W99" i="16"/>
  <c r="V99" i="16"/>
  <c r="U99" i="16"/>
  <c r="T99" i="16"/>
  <c r="W98" i="16"/>
  <c r="V98" i="16"/>
  <c r="U98" i="16"/>
  <c r="T98" i="16"/>
  <c r="W97" i="16"/>
  <c r="V97" i="16"/>
  <c r="U97" i="16"/>
  <c r="T97" i="16"/>
  <c r="W96" i="16"/>
  <c r="V96" i="16"/>
  <c r="U96" i="16"/>
  <c r="T96" i="16"/>
  <c r="W95" i="16"/>
  <c r="V95" i="16"/>
  <c r="U95" i="16"/>
  <c r="T95" i="16"/>
  <c r="W94" i="16"/>
  <c r="V94" i="16"/>
  <c r="U94" i="16"/>
  <c r="T94" i="16"/>
  <c r="W93" i="16"/>
  <c r="V93" i="16"/>
  <c r="U93" i="16"/>
  <c r="T93" i="16"/>
  <c r="W92" i="16"/>
  <c r="V92" i="16"/>
  <c r="U92" i="16"/>
  <c r="T92" i="16"/>
  <c r="W91" i="16"/>
  <c r="V91" i="16"/>
  <c r="U91" i="16"/>
  <c r="T91" i="16"/>
  <c r="W90" i="16"/>
  <c r="V90" i="16"/>
  <c r="U90" i="16"/>
  <c r="T90" i="16"/>
  <c r="W89" i="16"/>
  <c r="V89" i="16"/>
  <c r="U89" i="16"/>
  <c r="T89" i="16"/>
  <c r="W88" i="16"/>
  <c r="V88" i="16"/>
  <c r="U88" i="16"/>
  <c r="T88" i="16"/>
  <c r="W87" i="16"/>
  <c r="V87" i="16"/>
  <c r="U87" i="16"/>
  <c r="T87" i="16"/>
  <c r="W86" i="16"/>
  <c r="V86" i="16"/>
  <c r="U86" i="16"/>
  <c r="T86" i="16"/>
  <c r="W85" i="16"/>
  <c r="V85" i="16"/>
  <c r="U85" i="16"/>
  <c r="T85" i="16"/>
  <c r="W84" i="16"/>
  <c r="V84" i="16"/>
  <c r="U84" i="16"/>
  <c r="T84" i="16"/>
  <c r="W83" i="16"/>
  <c r="V83" i="16"/>
  <c r="U83" i="16"/>
  <c r="T83" i="16"/>
  <c r="W82" i="16"/>
  <c r="V82" i="16"/>
  <c r="U82" i="16"/>
  <c r="T82" i="16"/>
  <c r="W81" i="16"/>
  <c r="V81" i="16"/>
  <c r="U81" i="16"/>
  <c r="T81" i="16"/>
  <c r="W80" i="16"/>
  <c r="V80" i="16"/>
  <c r="U80" i="16"/>
  <c r="T80" i="16"/>
  <c r="W79" i="16"/>
  <c r="V79" i="16"/>
  <c r="U79" i="16"/>
  <c r="T79" i="16"/>
  <c r="W78" i="16"/>
  <c r="V78" i="16"/>
  <c r="U78" i="16"/>
  <c r="T78" i="16"/>
  <c r="W77" i="16"/>
  <c r="V77" i="16"/>
  <c r="U77" i="16"/>
  <c r="T77" i="16"/>
  <c r="W76" i="16"/>
  <c r="V76" i="16"/>
  <c r="U76" i="16"/>
  <c r="T76" i="16"/>
  <c r="W75" i="16"/>
  <c r="V75" i="16"/>
  <c r="U75" i="16"/>
  <c r="T75" i="16"/>
  <c r="W74" i="16"/>
  <c r="V74" i="16"/>
  <c r="U74" i="16"/>
  <c r="T74" i="16"/>
  <c r="W73" i="16"/>
  <c r="V73" i="16"/>
  <c r="U73" i="16"/>
  <c r="T73" i="16"/>
  <c r="W72" i="16"/>
  <c r="V72" i="16"/>
  <c r="U72" i="16"/>
  <c r="T72" i="16"/>
  <c r="W71" i="16"/>
  <c r="V71" i="16"/>
  <c r="U71" i="16"/>
  <c r="T71" i="16"/>
  <c r="W70" i="16"/>
  <c r="V70" i="16"/>
  <c r="U70" i="16"/>
  <c r="T70" i="16"/>
  <c r="W69" i="16"/>
  <c r="V69" i="16"/>
  <c r="U69" i="16"/>
  <c r="T69" i="16"/>
  <c r="W68" i="16"/>
  <c r="V68" i="16"/>
  <c r="U68" i="16"/>
  <c r="T68" i="16"/>
  <c r="W67" i="16"/>
  <c r="V67" i="16"/>
  <c r="U67" i="16"/>
  <c r="T67" i="16"/>
  <c r="W66" i="16"/>
  <c r="V66" i="16"/>
  <c r="U66" i="16"/>
  <c r="T66" i="16"/>
  <c r="W65" i="16"/>
  <c r="V65" i="16"/>
  <c r="U65" i="16"/>
  <c r="T65" i="16"/>
  <c r="W64" i="16"/>
  <c r="V64" i="16"/>
  <c r="U64" i="16"/>
  <c r="T64" i="16"/>
  <c r="W63" i="16"/>
  <c r="V63" i="16"/>
  <c r="U63" i="16"/>
  <c r="T63" i="16"/>
  <c r="W62" i="16"/>
  <c r="V62" i="16"/>
  <c r="U62" i="16"/>
  <c r="T62" i="16"/>
  <c r="W61" i="16"/>
  <c r="V61" i="16"/>
  <c r="U61" i="16"/>
  <c r="T61" i="16"/>
  <c r="W60" i="16"/>
  <c r="V60" i="16"/>
  <c r="U60" i="16"/>
  <c r="T60" i="16"/>
  <c r="W59" i="16"/>
  <c r="V59" i="16"/>
  <c r="U59" i="16"/>
  <c r="T59" i="16"/>
  <c r="W58" i="16"/>
  <c r="V58" i="16"/>
  <c r="U58" i="16"/>
  <c r="T58" i="16"/>
  <c r="W57" i="16"/>
  <c r="V57" i="16"/>
  <c r="U57" i="16"/>
  <c r="T57" i="16"/>
  <c r="W56" i="16"/>
  <c r="V56" i="16"/>
  <c r="U56" i="16"/>
  <c r="T56" i="16"/>
  <c r="W55" i="16"/>
  <c r="V55" i="16"/>
  <c r="U55" i="16"/>
  <c r="T55" i="16"/>
  <c r="W54" i="16"/>
  <c r="V54" i="16"/>
  <c r="U54" i="16"/>
  <c r="T54" i="16"/>
  <c r="W53" i="16"/>
  <c r="V53" i="16"/>
  <c r="U53" i="16"/>
  <c r="T53" i="16"/>
  <c r="W52" i="16"/>
  <c r="V52" i="16"/>
  <c r="U52" i="16"/>
  <c r="T52" i="16"/>
  <c r="W51" i="16"/>
  <c r="V51" i="16"/>
  <c r="U51" i="16"/>
  <c r="T51" i="16"/>
  <c r="W50" i="16"/>
  <c r="V50" i="16"/>
  <c r="U50" i="16"/>
  <c r="T50" i="16"/>
  <c r="W49" i="16"/>
  <c r="V49" i="16"/>
  <c r="U49" i="16"/>
  <c r="T49" i="16"/>
  <c r="W48" i="16"/>
  <c r="V48" i="16"/>
  <c r="U48" i="16"/>
  <c r="T48" i="16"/>
  <c r="W47" i="16"/>
  <c r="V47" i="16"/>
  <c r="U47" i="16"/>
  <c r="T47" i="16"/>
  <c r="W46" i="16"/>
  <c r="V46" i="16"/>
  <c r="U46" i="16"/>
  <c r="T46" i="16"/>
  <c r="W45" i="16"/>
  <c r="V45" i="16"/>
  <c r="U45" i="16"/>
  <c r="T45" i="16"/>
  <c r="W44" i="16"/>
  <c r="V44" i="16"/>
  <c r="U44" i="16"/>
  <c r="T44" i="16"/>
  <c r="W43" i="16"/>
  <c r="V43" i="16"/>
  <c r="U43" i="16"/>
  <c r="T43" i="16"/>
  <c r="W42" i="16"/>
  <c r="V42" i="16"/>
  <c r="U42" i="16"/>
  <c r="T42" i="16"/>
  <c r="W41" i="16"/>
  <c r="V41" i="16"/>
  <c r="U41" i="16"/>
  <c r="T41" i="16"/>
  <c r="W40" i="16"/>
  <c r="V40" i="16"/>
  <c r="U40" i="16"/>
  <c r="T40" i="16"/>
  <c r="W39" i="16"/>
  <c r="V39" i="16"/>
  <c r="U39" i="16"/>
  <c r="T39" i="16"/>
  <c r="W38" i="16"/>
  <c r="V38" i="16"/>
  <c r="U38" i="16"/>
  <c r="T38" i="16"/>
  <c r="W37" i="16"/>
  <c r="V37" i="16"/>
  <c r="U37" i="16"/>
  <c r="T37" i="16"/>
  <c r="W36" i="16"/>
  <c r="V36" i="16"/>
  <c r="U36" i="16"/>
  <c r="T36" i="16"/>
  <c r="W35" i="16"/>
  <c r="V35" i="16"/>
  <c r="U35" i="16"/>
  <c r="T35" i="16"/>
  <c r="W34" i="16"/>
  <c r="V34" i="16"/>
  <c r="U34" i="16"/>
  <c r="T34" i="16"/>
  <c r="W33" i="16"/>
  <c r="V33" i="16"/>
  <c r="U33" i="16"/>
  <c r="T33" i="16"/>
  <c r="W32" i="16"/>
  <c r="V32" i="16"/>
  <c r="U32" i="16"/>
  <c r="T32" i="16"/>
  <c r="W31" i="16"/>
  <c r="V31" i="16"/>
  <c r="U31" i="16"/>
  <c r="T31" i="16"/>
  <c r="W30" i="16"/>
  <c r="V30" i="16"/>
  <c r="U30" i="16"/>
  <c r="T30" i="16"/>
  <c r="W29" i="16"/>
  <c r="V29" i="16"/>
  <c r="U29" i="16"/>
  <c r="T29" i="16"/>
  <c r="W28" i="16"/>
  <c r="V28" i="16"/>
  <c r="U28" i="16"/>
  <c r="T28" i="16"/>
  <c r="W27" i="16"/>
  <c r="V27" i="16"/>
  <c r="U27" i="16"/>
  <c r="T27" i="16"/>
  <c r="W26" i="16"/>
  <c r="V26" i="16"/>
  <c r="U26" i="16"/>
  <c r="T26" i="16"/>
  <c r="W25" i="16"/>
  <c r="V25" i="16"/>
  <c r="U25" i="16"/>
  <c r="T25" i="16"/>
  <c r="W24" i="16"/>
  <c r="V24" i="16"/>
  <c r="U24" i="16"/>
  <c r="T24" i="16"/>
  <c r="W23" i="16"/>
  <c r="V23" i="16"/>
  <c r="U23" i="16"/>
  <c r="T23" i="16"/>
  <c r="W22" i="16"/>
  <c r="V22" i="16"/>
  <c r="U22" i="16"/>
  <c r="T22" i="16"/>
  <c r="W21" i="16"/>
  <c r="V21" i="16"/>
  <c r="U21" i="16"/>
  <c r="T21" i="16"/>
  <c r="W20" i="16"/>
  <c r="V20" i="16"/>
  <c r="U20" i="16"/>
  <c r="T20" i="16"/>
  <c r="W19" i="16"/>
  <c r="V19" i="16"/>
  <c r="U19" i="16"/>
  <c r="T19" i="16"/>
  <c r="W18" i="16"/>
  <c r="V18" i="16"/>
  <c r="U18" i="16"/>
  <c r="T18" i="16"/>
  <c r="W17" i="16"/>
  <c r="V17" i="16"/>
  <c r="U17" i="16"/>
  <c r="T17" i="16"/>
  <c r="W16" i="16"/>
  <c r="V16" i="16"/>
  <c r="U16" i="16"/>
  <c r="T16" i="16"/>
  <c r="W15" i="16"/>
  <c r="V15" i="16"/>
  <c r="U15" i="16"/>
  <c r="T15" i="16"/>
  <c r="W14" i="16"/>
  <c r="V14" i="16"/>
  <c r="U14" i="16"/>
  <c r="T14" i="16"/>
  <c r="W13" i="16"/>
  <c r="V13" i="16"/>
  <c r="U13" i="16"/>
  <c r="T13" i="16"/>
  <c r="W12" i="16"/>
  <c r="V12" i="16"/>
  <c r="U12" i="16"/>
  <c r="T12" i="16"/>
  <c r="W11" i="16"/>
  <c r="V11" i="16"/>
  <c r="U11" i="16"/>
  <c r="T11" i="16"/>
  <c r="W10" i="16"/>
  <c r="V10" i="16"/>
  <c r="U10" i="16"/>
  <c r="T10" i="16"/>
  <c r="W9" i="16"/>
  <c r="V9" i="16"/>
  <c r="U9" i="16"/>
  <c r="T9" i="16"/>
  <c r="W8" i="16"/>
  <c r="V8" i="16"/>
  <c r="U8" i="16"/>
  <c r="T8" i="16"/>
  <c r="W7" i="16"/>
  <c r="V7" i="16"/>
  <c r="U7" i="16"/>
  <c r="T7" i="16"/>
  <c r="W6" i="16"/>
  <c r="V6" i="16"/>
  <c r="U6" i="16"/>
  <c r="T6" i="16"/>
  <c r="W5" i="16"/>
  <c r="W4" i="16"/>
  <c r="V5" i="16"/>
  <c r="V4" i="16"/>
  <c r="U5" i="16"/>
  <c r="U4" i="16"/>
  <c r="T5" i="16"/>
  <c r="T4" i="16"/>
  <c r="M234" i="16" l="1"/>
  <c r="N234" i="16"/>
  <c r="H236" i="16"/>
  <c r="H237" i="16" s="1"/>
  <c r="X221" i="16"/>
  <c r="X223" i="16"/>
  <c r="X224" i="16"/>
  <c r="X225" i="16"/>
  <c r="X226" i="16"/>
  <c r="X227" i="16"/>
  <c r="X228" i="16"/>
  <c r="X229" i="16"/>
  <c r="X230" i="16"/>
  <c r="X231" i="16"/>
  <c r="X232" i="16"/>
  <c r="X233" i="16"/>
  <c r="H234" i="16"/>
  <c r="Q234" i="16"/>
  <c r="L236" i="16"/>
  <c r="J234" i="16"/>
  <c r="R234" i="16"/>
  <c r="U234" i="16"/>
  <c r="L234" i="16"/>
  <c r="P234" i="16"/>
  <c r="I234" i="16"/>
  <c r="J236" i="16"/>
  <c r="N236" i="16"/>
  <c r="R236" i="16"/>
  <c r="K236" i="16"/>
  <c r="O236" i="16"/>
  <c r="S236" i="16"/>
  <c r="T236" i="16"/>
  <c r="V234" i="16"/>
  <c r="K234" i="16"/>
  <c r="O234" i="16"/>
  <c r="S234" i="16"/>
  <c r="I236" i="16"/>
  <c r="I237" i="16" s="1"/>
  <c r="M236" i="16"/>
  <c r="Q236" i="16"/>
  <c r="T234" i="16"/>
  <c r="W234" i="16"/>
  <c r="X220" i="16"/>
  <c r="X222" i="16"/>
  <c r="X210" i="16"/>
  <c r="X211" i="16"/>
  <c r="X212" i="16"/>
  <c r="X213" i="16"/>
  <c r="X214" i="16"/>
  <c r="X215" i="16"/>
  <c r="X216" i="16"/>
  <c r="X217" i="16"/>
  <c r="X218" i="16"/>
  <c r="X219" i="16"/>
  <c r="X202" i="16"/>
  <c r="X203" i="16"/>
  <c r="X204" i="16"/>
  <c r="X205" i="16"/>
  <c r="X206" i="16"/>
  <c r="X207" i="16"/>
  <c r="X208" i="16"/>
  <c r="X209" i="16"/>
  <c r="X199" i="16"/>
  <c r="X200" i="16"/>
  <c r="X201" i="16"/>
  <c r="X190" i="16"/>
  <c r="X191" i="16"/>
  <c r="X192" i="16"/>
  <c r="X193" i="16"/>
  <c r="X194" i="16"/>
  <c r="X195" i="16"/>
  <c r="X196" i="16"/>
  <c r="X197" i="16"/>
  <c r="X198" i="16"/>
  <c r="X184" i="16"/>
  <c r="X185" i="16"/>
  <c r="X186" i="16"/>
  <c r="X187" i="16"/>
  <c r="X188" i="16"/>
  <c r="X189" i="16"/>
  <c r="X180" i="16"/>
  <c r="X181" i="16"/>
  <c r="X182" i="16"/>
  <c r="X183" i="16"/>
  <c r="X172" i="16"/>
  <c r="X173" i="16"/>
  <c r="X174" i="16"/>
  <c r="X175" i="16"/>
  <c r="X176" i="16"/>
  <c r="X177" i="16"/>
  <c r="X178" i="16"/>
  <c r="X179" i="16"/>
  <c r="X154" i="16"/>
  <c r="X155" i="16"/>
  <c r="X156" i="16"/>
  <c r="X157" i="16"/>
  <c r="X158" i="16"/>
  <c r="X170" i="16"/>
  <c r="X171" i="16"/>
  <c r="X159" i="16"/>
  <c r="X160" i="16"/>
  <c r="X161" i="16"/>
  <c r="X162" i="16"/>
  <c r="X163" i="16"/>
  <c r="X164" i="16"/>
  <c r="X165" i="16"/>
  <c r="X166" i="16"/>
  <c r="X167" i="16"/>
  <c r="X168" i="16"/>
  <c r="X169" i="16"/>
  <c r="X138" i="16"/>
  <c r="X139" i="16"/>
  <c r="X140" i="16"/>
  <c r="X141" i="16"/>
  <c r="X142" i="16"/>
  <c r="X143" i="16"/>
  <c r="X144" i="16"/>
  <c r="X145" i="16"/>
  <c r="X146" i="16"/>
  <c r="X147" i="16"/>
  <c r="X148" i="16"/>
  <c r="X149" i="16"/>
  <c r="X150" i="16"/>
  <c r="X151" i="16"/>
  <c r="X152" i="16"/>
  <c r="X153" i="16"/>
  <c r="X116" i="16"/>
  <c r="X117" i="16"/>
  <c r="X118" i="16"/>
  <c r="X119" i="16"/>
  <c r="X120" i="16"/>
  <c r="X121" i="16"/>
  <c r="X122" i="16"/>
  <c r="X123" i="16"/>
  <c r="X124" i="16"/>
  <c r="X125" i="16"/>
  <c r="X126" i="16"/>
  <c r="X127" i="16"/>
  <c r="X128" i="16"/>
  <c r="X129" i="16"/>
  <c r="X130" i="16"/>
  <c r="X131" i="16"/>
  <c r="X132" i="16"/>
  <c r="X133" i="16"/>
  <c r="X134" i="16"/>
  <c r="X135" i="16"/>
  <c r="X136" i="16"/>
  <c r="X137" i="16"/>
  <c r="X4" i="16"/>
  <c r="X98" i="16"/>
  <c r="X99" i="16"/>
  <c r="X100" i="16"/>
  <c r="X101" i="16"/>
  <c r="X102" i="16"/>
  <c r="X103" i="16"/>
  <c r="X104" i="16"/>
  <c r="X105" i="16"/>
  <c r="X106" i="16"/>
  <c r="X107" i="16"/>
  <c r="X108" i="16"/>
  <c r="X109" i="16"/>
  <c r="X110" i="16"/>
  <c r="X111" i="16"/>
  <c r="X112" i="16"/>
  <c r="X114" i="16"/>
  <c r="X115" i="16"/>
  <c r="X113" i="16"/>
  <c r="X92" i="16"/>
  <c r="X93" i="16"/>
  <c r="X94" i="16"/>
  <c r="X95" i="16"/>
  <c r="X96" i="16"/>
  <c r="X97" i="16"/>
  <c r="X72" i="16"/>
  <c r="X73" i="16"/>
  <c r="X74" i="16"/>
  <c r="X84" i="16"/>
  <c r="X85" i="16"/>
  <c r="X86" i="16"/>
  <c r="X87" i="16"/>
  <c r="X88" i="16"/>
  <c r="X89" i="16"/>
  <c r="X90" i="16"/>
  <c r="X91" i="16"/>
  <c r="X75" i="16"/>
  <c r="X76" i="16"/>
  <c r="X77" i="16"/>
  <c r="X78" i="16"/>
  <c r="X79" i="16"/>
  <c r="X80" i="16"/>
  <c r="X81" i="16"/>
  <c r="X82" i="16"/>
  <c r="X83" i="16"/>
  <c r="X56" i="16"/>
  <c r="X57" i="16"/>
  <c r="X58" i="16"/>
  <c r="X59" i="16"/>
  <c r="X60" i="16"/>
  <c r="X61" i="16"/>
  <c r="X62" i="16"/>
  <c r="X63" i="16"/>
  <c r="X64" i="16"/>
  <c r="X65" i="16"/>
  <c r="X66" i="16"/>
  <c r="X67" i="16"/>
  <c r="X68" i="16"/>
  <c r="X69" i="16"/>
  <c r="X70" i="16"/>
  <c r="X71" i="16"/>
  <c r="X54" i="16"/>
  <c r="X55" i="16"/>
  <c r="X38" i="16"/>
  <c r="X39" i="16"/>
  <c r="X40" i="16"/>
  <c r="X41" i="16"/>
  <c r="X42" i="16"/>
  <c r="X43" i="16"/>
  <c r="X44" i="16"/>
  <c r="X45" i="16"/>
  <c r="X46" i="16"/>
  <c r="X47" i="16"/>
  <c r="X48" i="16"/>
  <c r="X49" i="16"/>
  <c r="X50" i="16"/>
  <c r="X51" i="16"/>
  <c r="X52" i="16"/>
  <c r="X53" i="16"/>
  <c r="X34" i="16"/>
  <c r="X35" i="16"/>
  <c r="X36" i="16"/>
  <c r="X37" i="16"/>
  <c r="X20" i="16"/>
  <c r="X21" i="16"/>
  <c r="X23" i="16"/>
  <c r="X25" i="16"/>
  <c r="X27" i="16"/>
  <c r="X29" i="16"/>
  <c r="X31" i="16"/>
  <c r="X33" i="16"/>
  <c r="X32" i="16"/>
  <c r="X30" i="16"/>
  <c r="X28" i="16"/>
  <c r="X26" i="16"/>
  <c r="X24" i="16"/>
  <c r="X22" i="16"/>
  <c r="X6" i="16"/>
  <c r="X7" i="16"/>
  <c r="X10" i="16"/>
  <c r="X11" i="16"/>
  <c r="X14" i="16"/>
  <c r="X15" i="16"/>
  <c r="X16" i="16"/>
  <c r="X8" i="16"/>
  <c r="X12" i="16"/>
  <c r="X5" i="16"/>
  <c r="X9" i="16"/>
  <c r="X13" i="16"/>
  <c r="X17" i="16"/>
  <c r="X19" i="16"/>
  <c r="X18" i="16"/>
  <c r="L806" i="15" l="1"/>
  <c r="J237" i="16"/>
  <c r="K237" i="16" s="1"/>
  <c r="L237" i="16" s="1"/>
  <c r="M237" i="16" s="1"/>
  <c r="N237" i="16" s="1"/>
  <c r="O237" i="16" s="1"/>
  <c r="P237" i="16" s="1"/>
  <c r="Q237" i="16" s="1"/>
  <c r="R237" i="16" s="1"/>
  <c r="S237" i="16" s="1"/>
  <c r="X236" i="16"/>
  <c r="X234" i="16"/>
  <c r="Z166" i="16" l="1"/>
  <c r="Y166" i="16"/>
  <c r="H235" i="16" l="1"/>
  <c r="I235" i="16" l="1"/>
  <c r="J235" i="16" s="1"/>
  <c r="K235" i="16" s="1"/>
  <c r="L235" i="16" s="1"/>
  <c r="M235" i="16" s="1"/>
  <c r="N235" i="16" s="1"/>
  <c r="O235" i="16" s="1"/>
  <c r="P235" i="16" s="1"/>
  <c r="Q235" i="16" s="1"/>
  <c r="R235" i="16" s="1"/>
  <c r="S235" i="16" s="1"/>
  <c r="AE550" i="15" l="1"/>
  <c r="AA550" i="15"/>
  <c r="Y5" i="15"/>
  <c r="X5" i="15"/>
  <c r="W5" i="15"/>
  <c r="W4" i="15"/>
  <c r="V4" i="15"/>
  <c r="V804" i="15" s="1"/>
  <c r="W806" i="15" l="1"/>
  <c r="W804" i="15"/>
  <c r="V5" i="15"/>
  <c r="W810" i="15" l="1"/>
  <c r="W811" i="15" s="1"/>
  <c r="Z5" i="15"/>
  <c r="AD4" i="15" s="1"/>
  <c r="V806" i="15"/>
  <c r="Y4" i="15"/>
  <c r="X4" i="15"/>
  <c r="X804" i="15" s="1"/>
  <c r="Z806" i="15" l="1"/>
  <c r="V810" i="15"/>
  <c r="V811" i="15" s="1"/>
  <c r="X810" i="15"/>
  <c r="X811" i="15" s="1"/>
  <c r="Y804" i="15"/>
  <c r="Z4" i="15"/>
  <c r="D15" i="14"/>
  <c r="Z804" i="15" l="1"/>
  <c r="Y810" i="15"/>
  <c r="J805" i="15"/>
  <c r="J807" i="15"/>
  <c r="Z810" i="15" l="1"/>
  <c r="Z811" i="15" s="1"/>
  <c r="K805" i="15"/>
  <c r="L805" i="15" s="1"/>
  <c r="M805" i="15" s="1"/>
  <c r="N805" i="15" s="1"/>
  <c r="O805" i="15" s="1"/>
  <c r="P805" i="15" s="1"/>
  <c r="Q805" i="15" s="1"/>
  <c r="R805" i="15" s="1"/>
  <c r="S805" i="15" s="1"/>
  <c r="T805" i="15" s="1"/>
  <c r="U805" i="15" s="1"/>
  <c r="K807" i="15"/>
  <c r="L807" i="15" s="1"/>
  <c r="M807" i="15" s="1"/>
  <c r="N807" i="15" s="1"/>
  <c r="O807" i="15" s="1"/>
  <c r="P807" i="15" s="1"/>
  <c r="Q807" i="15" s="1"/>
  <c r="R807" i="15" s="1"/>
  <c r="S807" i="15" s="1"/>
  <c r="T807" i="15" s="1"/>
  <c r="U807" i="15" s="1"/>
</calcChain>
</file>

<file path=xl/comments1.xml><?xml version="1.0" encoding="utf-8"?>
<comments xmlns="http://schemas.openxmlformats.org/spreadsheetml/2006/main">
  <authors>
    <author>Pablo Alejandro Giraldo Jimenez</author>
    <author>tc={51EB1574-9B03-4D49-B34A-8ED7210C2F7F}</author>
    <author>tc={37D6678A-EC5C-432A-B2DE-9BF3DCAFBCFC}</author>
    <author>tc={C0D486A9-FDD1-41B7-BF82-D6C12767A8B2}</author>
    <author>tc={9014F998-35C4-4885-910E-2B9366563FA2}</author>
    <author>tc={0E1C1FEA-6EA1-4E90-8E09-EE5B21DA835B}</author>
    <author>tc={9C995F17-A215-4401-AAAB-7447D67DD384}</author>
    <author>tc={10860D2A-6D85-4350-84D2-FA3DA1AF1769}</author>
    <author>tc={508441D4-DBD5-4C96-9607-8EA0EECE848D}</author>
    <author>tc={B765F670-5E07-4933-A7BC-6659D49080BE}</author>
    <author>tc={4A5EB939-D1A0-4884-A108-1B2DE81BA79E}</author>
    <author>tc={5D8C007D-6237-42BD-A7D6-5D59643ACF1B}</author>
    <author>tc={2859DC59-A901-4E98-9DA2-B264D64D109B}</author>
    <author>tc={DA4F3FEC-9B87-4236-959B-908006452916}</author>
    <author>tc={37D98EE6-4A3B-4C3D-B3C4-E46522CC307C}</author>
    <author>tc={37E08D05-FF7E-4CD0-B59F-E14AD852A4AF}</author>
    <author>tc={40C9538C-07C7-4D31-AAC9-C3862741019E}</author>
    <author>tc={F7BC5900-B65C-4238-9B69-82315EE906CD}</author>
    <author>tc={1525141B-54E2-450D-B022-79B01EE6D6A2}</author>
    <author>tc={FAA7FC0E-B337-4D22-AB2A-37E69DE8E7FF}</author>
    <author>tc={701C9827-6C15-4A83-864B-35FE670A8894}</author>
    <author>tc={CA212F6C-7786-4FF5-A598-4FA65EB4E2FB}</author>
    <author>tc={7068C0D1-4CCF-4160-80EF-7D3E427FD861}</author>
    <author>tc={CC19ACB7-B492-4E35-BD3E-0677180399A6}</author>
    <author>tc={354D3948-AEB5-41FA-9501-7782514338AA}</author>
    <author>tc={6050F09F-9BAF-4760-90F7-2973CD810158}</author>
    <author>tc={EC3BE98C-3BF6-43C0-9587-9DD929DBFB99}</author>
  </authors>
  <commentList>
    <comment ref="H30" authorId="0" shapeId="0">
      <text>
        <r>
          <rPr>
            <b/>
            <sz val="9"/>
            <color indexed="81"/>
            <rFont val="Tahoma"/>
            <family val="2"/>
          </rPr>
          <t>Pablo Alejandro Giraldo Jimenez:</t>
        </r>
        <r>
          <rPr>
            <sz val="9"/>
            <color indexed="81"/>
            <rFont val="Tahoma"/>
            <family val="2"/>
          </rPr>
          <t xml:space="preserve">
Se distribuye la calificacion porque se requiere ponderar las dos actividades nuevas</t>
        </r>
      </text>
    </comment>
    <comment ref="O31"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Oficina de Prensa requiere seguimiento especial porque hace falta la asignación de un responsable para el reporte de los avances</t>
        </r>
      </text>
    </comment>
    <comment ref="O43" authorId="0" shapeId="0">
      <text>
        <r>
          <rPr>
            <b/>
            <sz val="9"/>
            <color indexed="81"/>
            <rFont val="Tahoma"/>
            <family val="2"/>
          </rPr>
          <t>Pablo Alejandro Giraldo Jimenez:</t>
        </r>
        <r>
          <rPr>
            <sz val="9"/>
            <color indexed="81"/>
            <rFont val="Tahoma"/>
            <family val="2"/>
          </rPr>
          <t xml:space="preserve">
Hacen falta evidencias concluyentes</t>
        </r>
      </text>
    </comment>
    <comment ref="G4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se ha socializado</t>
        </r>
      </text>
    </comment>
    <comment ref="O47"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49"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51"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53"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AB58"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Coronel Camacho presentará solicitud formal para modificar Comprommisos, metas, indicadores y actividades.</t>
        </r>
      </text>
    </comment>
    <comment ref="R64" authorId="0" shapeId="0">
      <text>
        <r>
          <rPr>
            <b/>
            <sz val="9"/>
            <color indexed="81"/>
            <rFont val="Tahoma"/>
            <family val="2"/>
          </rPr>
          <t>Pablo Alejandro Giraldo Jimenez:</t>
        </r>
        <r>
          <rPr>
            <sz val="9"/>
            <color indexed="81"/>
            <rFont val="Tahoma"/>
            <family val="2"/>
          </rPr>
          <t xml:space="preserve">
Solicitar la reprogramcion de las actividades</t>
        </r>
      </text>
    </comment>
    <comment ref="F96" authorId="0" shapeId="0">
      <text>
        <r>
          <rPr>
            <b/>
            <sz val="9"/>
            <color indexed="81"/>
            <rFont val="Tahoma"/>
            <family val="2"/>
          </rPr>
          <t>Pablo Alejandro Giraldo Jimenez:</t>
        </r>
        <r>
          <rPr>
            <sz val="9"/>
            <color indexed="81"/>
            <rFont val="Tahoma"/>
            <family val="2"/>
          </rPr>
          <t xml:space="preserve">
No se  pueden cambiar las actividades porque la meta està orientada a una circular</t>
        </r>
      </text>
    </comment>
    <comment ref="G132"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9 INSTRUMENTOS BILATERALES - REALIZARON 3</t>
        </r>
      </text>
    </comment>
    <comment ref="O143"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evidencia</t>
        </r>
      </text>
    </comment>
    <comment ref="O207" authorId="0" shapeId="0">
      <text>
        <r>
          <rPr>
            <b/>
            <sz val="9"/>
            <color indexed="81"/>
            <rFont val="Tahoma"/>
            <family val="2"/>
          </rPr>
          <t>Pablo Alejandro Giraldo Jimenez:</t>
        </r>
        <r>
          <rPr>
            <sz val="9"/>
            <color indexed="81"/>
            <rFont val="Tahoma"/>
            <family val="2"/>
          </rPr>
          <t xml:space="preserve">
Evidencias disponible</t>
        </r>
      </text>
    </comment>
    <comment ref="O209" authorId="0" shapeId="0">
      <text>
        <r>
          <rPr>
            <b/>
            <sz val="9"/>
            <color indexed="81"/>
            <rFont val="Tahoma"/>
            <family val="2"/>
          </rPr>
          <t>Pablo Alejandro Giraldo Jimenez:</t>
        </r>
        <r>
          <rPr>
            <sz val="9"/>
            <color indexed="81"/>
            <rFont val="Tahoma"/>
            <family val="2"/>
          </rPr>
          <t xml:space="preserve">
Evidencias disponible</t>
        </r>
      </text>
    </comment>
    <comment ref="O211" authorId="0" shapeId="0">
      <text>
        <r>
          <rPr>
            <b/>
            <sz val="9"/>
            <color indexed="81"/>
            <rFont val="Tahoma"/>
            <family val="2"/>
          </rPr>
          <t>Pablo Alejandro Giraldo Jimenez:</t>
        </r>
        <r>
          <rPr>
            <sz val="9"/>
            <color indexed="81"/>
            <rFont val="Tahoma"/>
            <family val="2"/>
          </rPr>
          <t xml:space="preserve">
Evidencias disponible</t>
        </r>
      </text>
    </comment>
    <comment ref="O213" authorId="0" shapeId="0">
      <text>
        <r>
          <rPr>
            <b/>
            <sz val="9"/>
            <color indexed="81"/>
            <rFont val="Tahoma"/>
            <family val="2"/>
          </rPr>
          <t>Pablo Alejandro Giraldo Jimenez:</t>
        </r>
        <r>
          <rPr>
            <sz val="9"/>
            <color indexed="81"/>
            <rFont val="Tahoma"/>
            <family val="2"/>
          </rPr>
          <t xml:space="preserve">
Evidencias disponible</t>
        </r>
      </text>
    </comment>
    <comment ref="O215" authorId="0" shapeId="0">
      <text>
        <r>
          <rPr>
            <b/>
            <sz val="9"/>
            <color indexed="81"/>
            <rFont val="Tahoma"/>
            <family val="2"/>
          </rPr>
          <t>Pablo Alejandro Giraldo Jimenez:</t>
        </r>
        <r>
          <rPr>
            <sz val="9"/>
            <color indexed="81"/>
            <rFont val="Tahoma"/>
            <family val="2"/>
          </rPr>
          <t xml:space="preserve">
Evidencias disponible</t>
        </r>
      </text>
    </comment>
    <comment ref="H250" authorId="0" shapeId="0">
      <text>
        <r>
          <rPr>
            <b/>
            <sz val="9"/>
            <color indexed="81"/>
            <rFont val="Tahoma"/>
            <family val="2"/>
          </rPr>
          <t>Pablo Alejandro Giraldo Jimenez:</t>
        </r>
        <r>
          <rPr>
            <sz val="9"/>
            <color indexed="81"/>
            <rFont val="Tahoma"/>
            <family val="2"/>
          </rPr>
          <t xml:space="preserve">
Esta actividad no habia sido ponderada.</t>
        </r>
      </text>
    </comment>
    <comment ref="G272"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4 espacios aereos</t>
        </r>
      </text>
    </comment>
    <comment ref="G282"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reprogramacion de actividades</t>
        </r>
      </text>
    </comment>
    <comment ref="G296"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RNG</t>
        </r>
      </text>
    </comment>
    <comment ref="L363"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DRAnt reporta 0.02% como avance en la ejecución, a partir de las Obligaciones presupuestales reportadas en SIIF</t>
        </r>
      </text>
    </comment>
    <comment ref="L369"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DRAtl reporta 0.02% como avance en la ejecución, a partir de las Obligaciones presupuestales reportadas en SIIF</t>
        </r>
      </text>
    </comment>
    <comment ref="L375"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DRCun reporta 19% como avance en la ejecución. No hay soportes.</t>
        </r>
      </text>
    </comment>
    <comment ref="L381"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DRMet reporta 16% como avance en la ejecución. No hay soportes.</t>
        </r>
      </text>
    </comment>
    <comment ref="L387"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DRSan reporta 0.02% como avance en la ejecución. No hay soportes.</t>
        </r>
      </text>
    </comment>
    <comment ref="L393"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DRVal reporta 19% como avance en la ejecución. Los soportes corresponden al reporte de compromisos de SIIF Nación.</t>
        </r>
      </text>
    </comment>
    <comment ref="O456"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Cambian porcentajes con respecto a presentacion, realizaran solicitud.</t>
        </r>
      </text>
    </comment>
    <comment ref="L497"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califica cumplida la actividad. No se evidencia el Plan de actividades ECSO</t>
        </r>
      </text>
    </comment>
    <comment ref="L507" authorId="1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presenta el cumplimineto especifico del área representada por ella misma (56%), pero en la diapositiva de Estadisticas por áreas de la USOAP el cumplimiento de actividades total es del 54%</t>
        </r>
      </text>
    </comment>
    <comment ref="O507" authorId="1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sostiene la calificacion del trimestre anterior, dado que por la metodologia empreada no es apropiada la disminución de la calificación.
La SSOAC no mide la ejecución acumulada, sino bajo la premisa de lo ejecutado trimestralmente</t>
        </r>
      </text>
    </comment>
    <comment ref="L509" authorId="1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presenta el cumplimineto especifico del área representada por ella misma (56%), pero en la diapositiva de Estadisticas por áreas de la USOAP el cumplimiento de actividades total es del 54%</t>
        </r>
      </text>
    </comment>
    <comment ref="E510" authorId="2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solictó eliminar el compromiso</t>
        </r>
      </text>
    </comment>
    <comment ref="L733" authorId="2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por efecto del cambio de la ponderación para no afectar la evaluación publicada</t>
        </r>
      </text>
    </comment>
    <comment ref="L735" authorId="2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por efecto del cambio de la ponderación para no afectar la evaluación publicada</t>
        </r>
      </text>
    </comment>
    <comment ref="C758" authorId="0" shapeId="0">
      <text>
        <r>
          <rPr>
            <b/>
            <sz val="9"/>
            <color indexed="81"/>
            <rFont val="Tahoma"/>
            <family val="2"/>
          </rPr>
          <t>Pablo Alejandro Giraldo Jimenez:</t>
        </r>
        <r>
          <rPr>
            <sz val="9"/>
            <color indexed="81"/>
            <rFont val="Tahoma"/>
            <family val="2"/>
          </rPr>
          <t xml:space="preserve">
Escalar al Doctor Hèctor</t>
        </r>
      </text>
    </comment>
    <comment ref="O761" authorId="2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evidencia es insuficiente</t>
        </r>
      </text>
    </comment>
    <comment ref="L781" authorId="2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DRAnt se presenta en 25%, sin embargo, el formato utilizado no es el solicitado.</t>
        </r>
      </text>
    </comment>
    <comment ref="L785" authorId="2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DRAtl se presenta en 25%. No existe la posibilidad de saber si efectivamente se realizaron los informes oportunamente</t>
        </r>
      </text>
    </comment>
    <comment ref="L787" authorId="2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DRAtl se presenta en 25%, sin embargo, NO hay evidencia de su remisión oportuna por ningún medio que genere trazabilidad.</t>
        </r>
      </text>
    </comment>
  </commentList>
</comments>
</file>

<file path=xl/sharedStrings.xml><?xml version="1.0" encoding="utf-8"?>
<sst xmlns="http://schemas.openxmlformats.org/spreadsheetml/2006/main" count="6961" uniqueCount="1218">
  <si>
    <t>Políticas MiPG Decreto 1499 Sept 2017</t>
  </si>
  <si>
    <t>OBJETIVO  INSTITUCIONAL</t>
  </si>
  <si>
    <t>ACTIVIDADES</t>
  </si>
  <si>
    <t>OFICINA ASESORA DE PLANEACIÓN</t>
  </si>
  <si>
    <t>OFICINA DE COMERCIALIZACIÓN  E INVERSIÓN</t>
  </si>
  <si>
    <t>Actualizar y fortalecer la reglamentación para la vigilancia de la Seguridad Operacional y de la Aviación Civil.</t>
  </si>
  <si>
    <r>
      <rPr>
        <b/>
        <sz val="10"/>
        <rFont val="Arial"/>
        <family val="2"/>
      </rPr>
      <t>1. INSTITUCIONALIDAD:</t>
    </r>
    <r>
      <rPr>
        <sz val="10"/>
        <rFont val="Arial"/>
        <family val="2"/>
      </rPr>
      <t xml:space="preserve"> Consolidar los roles de autoridad, de prestación del servicio y de investigación de accidentes para dinamizar el crecimiento del transporte aéreo, contribuyendo así a la aviación civil colombiana. </t>
    </r>
  </si>
  <si>
    <r>
      <rPr>
        <b/>
        <sz val="10"/>
        <rFont val="Arial"/>
        <family val="2"/>
      </rPr>
      <t xml:space="preserve">2. CONECTIVIDAD: </t>
    </r>
    <r>
      <rPr>
        <sz val="10"/>
        <rFont val="Arial"/>
        <family val="2"/>
      </rPr>
      <t xml:space="preserve">
Construir una red de servicios de transporte aéreo eficiente que una las regiones del país con los principales centros de producción y de consumo nacionales y del mundo, aprovechando su capacidad integradora.
</t>
    </r>
  </si>
  <si>
    <r>
      <rPr>
        <b/>
        <sz val="10"/>
        <rFont val="Arial"/>
        <family val="2"/>
      </rPr>
      <t>6. DESARROLLO DEL TALENTO HUMANO EN EL SECTOR:</t>
    </r>
    <r>
      <rPr>
        <sz val="10"/>
        <rFont val="Arial"/>
        <family val="2"/>
      </rPr>
      <t xml:space="preserve"> Fortalecer la gestión del conocimiento para lograr el desarrollo integral y sostenible del talento humano, en línea con el crecimiento de la aviación civil en Colombia</t>
    </r>
  </si>
  <si>
    <r>
      <rPr>
        <b/>
        <sz val="10"/>
        <color theme="1"/>
        <rFont val="Arial"/>
        <family val="2"/>
      </rPr>
      <t>4. INFRAESTRUCTURA Y SOSTENIBILIDAD AMBIENTAL:</t>
    </r>
    <r>
      <rPr>
        <sz val="10"/>
        <color theme="1"/>
        <rFont val="Arial"/>
        <family val="2"/>
      </rPr>
      <t xml:space="preserve"> Lograr que la infraestructura, los servicios aeroportuarios, de navegación aérea y la intermodal dad, cuenten con capacidad y eficiencia para atender el crecimiento de la demanda del sector en un contexto ambientalmente sostenible.</t>
    </r>
  </si>
  <si>
    <t xml:space="preserve">Lograr que el Estado Colombiano reconozca el carácter estratégico de la aviación civil, fortaleciendo las competencias de la autoridad aeronáutica. </t>
  </si>
  <si>
    <t xml:space="preserve">Prestar los servicios de navegación aérea bajo una estructura orientada hacia el usuario y vinculada al Plan de Navegación Aérea, para el desarrollo del Sistema Nacional del Espacio Aéreo - SINEA. </t>
  </si>
  <si>
    <t xml:space="preserve">Consolidar unidades integrales prestadoras de servicios aeroportuarios descentralizadas que soporten el crecimiento del transporte aéreo en Colombia. </t>
  </si>
  <si>
    <t xml:space="preserve">Facilitar el acceso a los mercados nacionales mediante la eliminación de trámites y barreras, que incentiven la industria a innovar y operar una red de servicios creciente. </t>
  </si>
  <si>
    <t xml:space="preserve">Contar con mecanismos regulatorios y fórmulas de incentivos al factor de productividad del sector, para facilitar la racionalización de costos frente a cobros por servicios aeroportuarios, en las futuras concesiones aeroportuarias. </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</si>
  <si>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</si>
  <si>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Lograr un mercado competitivo de prestadores de servicio, a través de la simplificación de regulaciones, la eliminación de barreras al crecimiento y la promoción del ingreso de nuevas inversiones en las actividades de la aviación civil.</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</si>
  <si>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</si>
  <si>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</si>
  <si>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 xml:space="preserve">Promover la aviación general como un segmento complementario de la actividad aérea, facilitando el acceso a las infraestructuras especiales, para potencializar éste tipo de servicio. </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</si>
  <si>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</si>
  <si>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Contar con un Sistema Nacional del Espacio Aéreo fortalecido, bajo un concepto operacional renovado, soportado en una infraestructura reconfigurada y basado en el Plan de Navegación Aérea (PNA-COL), para obtener eficiencias que incrementen su capacidad actual.</t>
  </si>
  <si>
    <t>Alcanzar la capacidad de adaptación y flexibilidad de las operaciones aéreas en los aeropuertos y el Sistema Nacional del Espacio Aéreo, como elemento fundamental para responder a los efectos del cambio climático.</t>
  </si>
  <si>
    <t xml:space="preserve"> 
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</si>
  <si>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 xml:space="preserve">
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</si>
  <si>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Desarrollar plataformas logísticas especializadas aeronáuticas que faciliten y promuevan la intermodalidad del transporte aéreo, y las actividades de soporte a la aviaciòn.</t>
  </si>
  <si>
    <t>Ampliar la capacidad del Estado en materia de vigilancia de la seguridad operacional y de la seguridad de la aviación civil, pasando de una vigilancia prescriptiva a una vigilancia basada en riesgos, para acompañar al crecimiento del sector aeronáutico.</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</si>
  <si>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</si>
  <si>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</si>
  <si>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Desarrollar el Programa del Estado para la gestión de la autoridad en seguridad operacional, PEGASO.</t>
  </si>
  <si>
    <t>Desarrollar el Plan Nacional de Seguridad de la Aviación Civil alineado con el Plan Global de Seguridad de la Aviación Civil (GASeP) promulgado por la OACI.</t>
  </si>
  <si>
    <t>Fortalecer el Sistema de Gestión de la Seguridad de la Aviación Civil (SeMS).</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</si>
  <si>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</si>
  <si>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Promover la transformación productiva sostenible, aplicando altas capacidades profesionales, que le den valor agregado a los productos y formen parte de la cadena de suministro de la región</t>
  </si>
  <si>
    <t>Fortalecer los procesos de certificación de productos aeronáuticos, TAR, TARE, MRO´s, entre otros, contribuyendo y soportando el crecimiento de la industria y del sector</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</si>
  <si>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</si>
  <si>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GRUPO DE INVESTIGACIÓN DE ACCIDENTES</t>
  </si>
  <si>
    <t>Consolidar la investigación en los campos aeronáuticos y aeroespaciales, con el apoyo de la industria, la academia y la cadena de investigadores, integrados en un centro de investigaciones aeronáutico.</t>
  </si>
  <si>
    <t xml:space="preserve">Cualificar el talento humano desarrollando el Marco Nacional de Cualificaciones de la aviación civil para asegurar las competencias y propiciar la movilidad laboral en el país y en la región. </t>
  </si>
  <si>
    <t>Promover la suscripción de convenios con entidades extranjeras, para propiciar el intercambio de experiencias y conocimientos.</t>
  </si>
  <si>
    <t xml:space="preserve"> CENTRO DE ESTUDIOS AERONÁUTICOS (CEA).</t>
  </si>
  <si>
    <t>Promover acuerdos de servicios aéreos con los Estados del mundo, mediante una política aerocomercial que facilite la conexión global de Colombia y amplie las opotunidades de desarrollo.</t>
  </si>
  <si>
    <t>OFICINA DE TRANSPORTE AÉREO</t>
  </si>
  <si>
    <t>SECRETARÍA DE SISTEMAS OPERACIONALES</t>
  </si>
  <si>
    <t>DIRECCIÓN DE SERVICIOS A LA NAVEGACIÓN AÉREA</t>
  </si>
  <si>
    <t>DIRECCIÓN DE SERVICIOS A LA NAVEGACIÓN AÉREA Y DIRECCIÓN DE TELECOMUNICACIONES</t>
  </si>
  <si>
    <t>DIRECCIÓN DE INFRAESTRUCTURA</t>
  </si>
  <si>
    <t xml:space="preserve">DIRECCIÓN DE INFRAESTRUCTURA </t>
  </si>
  <si>
    <t>DIRECCIÓN DE INFRAESTRUCTURA Y REGIONALES</t>
  </si>
  <si>
    <t xml:space="preserve">SECRETARÍA DE SEGURIDAD OPERACIONAL Y DE LA AVIACIÓN CIVIL </t>
  </si>
  <si>
    <t>OFICINA ASESORA DE PLANEACIÓN
OFICINA DE TRANSPORTE AÉREO</t>
  </si>
  <si>
    <t xml:space="preserve">OFICINA ASESORA DE PLANEACIÓN
SECRETARÍA DE SEGURIDAD OPERACIONAL Y DE LA AVIACIÓN CIVIL 
</t>
  </si>
  <si>
    <t>COMPROMISO</t>
  </si>
  <si>
    <t>META</t>
  </si>
  <si>
    <t>NOMBRE INDICADOR</t>
  </si>
  <si>
    <t>FÓRMULA INDICADOR</t>
  </si>
  <si>
    <t>Gestionar  Trámite para  la Obtención de Registro Calificado en 1 Tecnología-IES</t>
  </si>
  <si>
    <t>Gestión Registro Calificado</t>
  </si>
  <si>
    <t>Avance del PIC Y  Oferta Académica / Personal  Capacitado</t>
  </si>
  <si>
    <t>Personal Capacitado/Personal Planificado a Capacitar)*100</t>
  </si>
  <si>
    <t xml:space="preserve">Estructuración de  los  cronogramas   de   actividades   académicas  y Programas de formación </t>
  </si>
  <si>
    <t>Desarrollar  8 productos de investigación que  contribuyan  al  Posicionamiento de la investigación, Desarrollo tecnológico e innovación en la  industria Aeronáutica  y en  el desarrollo del Talento Humano</t>
  </si>
  <si>
    <t>Número de productos de investigación desarrollados</t>
  </si>
  <si>
    <t>Número de productos de investigación realizados/Número de productos de investigación planificados)*100</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</si>
  <si>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</si>
  <si>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Análisis de la capacidad institucional para la construcción del Marco Nacional de Cualificaciones del sector de aviación civil.</t>
  </si>
  <si>
    <t>Actividades realizadas Vs Actividades programadas</t>
  </si>
  <si>
    <t>Suscripción de 3 convenios</t>
  </si>
  <si>
    <t xml:space="preserve">Convenios internacionales suscritos </t>
  </si>
  <si>
    <t xml:space="preserve">Publicar RAC 3 modificado y actualizado </t>
  </si>
  <si>
    <t xml:space="preserve">RAC 3 modificado y actualizado </t>
  </si>
  <si>
    <t>Cumplimiento</t>
  </si>
  <si>
    <t>Adecuar y dotar el 75% de las áreas  del Centro de Investigación de Accidentes</t>
  </si>
  <si>
    <t>Porcentaje de adecuación y dotación de las áreas del Centro de Investigación de Accidentes</t>
  </si>
  <si>
    <t>Finalizar el 20% de las investigaciones de eventos que ocurran en el año 2019</t>
  </si>
  <si>
    <t xml:space="preserve">Elaborar y difundir Circular Informativa para Explotadores Aéreos </t>
  </si>
  <si>
    <t>Promover la cultura de seguridad operacional y comunicar sobre investigación de accidentes</t>
  </si>
  <si>
    <t>Atender y aprobar la auditoría USOAP, y demostrar el cumplimiento de los lineamientos establecidos por OACI en el área de AIG</t>
  </si>
  <si>
    <t>Obtener una evaluación del 85%, como mínimo, de cumplimiento de los estándares OACI en la auditoría.</t>
  </si>
  <si>
    <t>Mejorar el proceso de implementación de las recomendaciones resultantes de la investigación de accidentes.</t>
  </si>
  <si>
    <t>Gestionar ante SSOAC y enviar a las organizaciones y dependencias a cargo de su cumplimiento, el 100% de las recomendaciones de investigaciones de accidentes aprobadas en los 4 Consejos del año 2018, y hasta el III Consejo de 2019.</t>
  </si>
  <si>
    <t>Porcentaje de investigaciones eventos 2015 -2017 terminadas</t>
  </si>
  <si>
    <t>Porcentaje de investigaciones eventos 2018 terminadas</t>
  </si>
  <si>
    <t>Porcentaje de investigaciones eventos 2019 terminadas</t>
  </si>
  <si>
    <t>Implementación de PAE Aerocivil</t>
  </si>
  <si>
    <t>Registro de PAE implementado</t>
  </si>
  <si>
    <t>Difusión de Circular sobre Apoyo entre Explotadores</t>
  </si>
  <si>
    <t>Registro de Circular difundida</t>
  </si>
  <si>
    <t>Porcentaje de actividades de promoción de seguridad operacional efectuadas</t>
  </si>
  <si>
    <t xml:space="preserve">Porcentaje de implementación efectiva (EI) de elementos críticos (CE) de investigación de accidentes (AIG) </t>
  </si>
  <si>
    <t>Porcentaje de recomendaciones gestionadas</t>
  </si>
  <si>
    <t>No. Recomendaciones gestionadas x 100/
No. Recomendaciones totales</t>
  </si>
  <si>
    <t>Matriculas  de aeronaves inmersas en  causal de cancelación</t>
  </si>
  <si>
    <t>Total  proyectos ejecutados / Total proyectos  presentados</t>
  </si>
  <si>
    <t>Simplificación de trámites </t>
  </si>
  <si>
    <t xml:space="preserve">UNIDAD ADMINISTRATIVA ESPECIAL DE AERONAÚTICA CIVIL
PLAN ACCIÓN 2019 -  COMPROMISOS Y/O ACCIONES </t>
  </si>
  <si>
    <t>Proyectar las estructuras de datos que permitan definir perfiles de riesgo.</t>
  </si>
  <si>
    <t>Guía gestión de datos</t>
  </si>
  <si>
    <t>Identificar actividades generadoras de factores de riesgo relevantes para la seguridad operacional.</t>
  </si>
  <si>
    <t>Informe anual de resultados de gestión de seguridad operacional.</t>
  </si>
  <si>
    <t xml:space="preserve"> Planes de Acción Correctivos  implementados </t>
  </si>
  <si>
    <t>Emitir PEGASO revisión 3.</t>
  </si>
  <si>
    <t>25% cumplimiento cronograma de plan de implementación (por fases)</t>
  </si>
  <si>
    <t>Realizar el Plan Global de Seguridad de la Aviación Civil de Colombia (hoja de ruta) para la  implementación del GASEP</t>
  </si>
  <si>
    <t xml:space="preserve">Plan Global de Seguridad de la Aviación Civil de Colombia  (Hoja de Ruta) </t>
  </si>
  <si>
    <t>80 % cumplimiento cronograma</t>
  </si>
  <si>
    <t>Estructurar el conjunto de especificaciones funcionales para el Sistema de Compilación y procesamiento de datos de seguridad operacional (SCDPS)</t>
  </si>
  <si>
    <t>Entrega de especificiaciones funcionales del SDCPS</t>
  </si>
  <si>
    <t>Identificar países/clientes potenciales de productos aeronáuticos, con miras a la convalidación de certificaciones.
Definir  las condiciones para la aprobación de la operación de aeronaves fabricadas de kit de acuerdo al RAC 21.855 Certificado de Aeronavegabilidad Especial: Experimental.</t>
  </si>
  <si>
    <t>Certificar 1 modelo de aeronave en categoría ALS</t>
  </si>
  <si>
    <t>Certificación de
Modelos de aeronaves  en categoría ALS</t>
  </si>
  <si>
    <t>Efectuar 8 actividades de promoción de seguridad operacional en diferentes regiones del país</t>
  </si>
  <si>
    <t>Acuerdos de Cooperación Internacional suscritos</t>
  </si>
  <si>
    <t>Materializar el aprovechamiento de 3 Acuerdos de Cooperación Técnica (MoU) ya firmados</t>
  </si>
  <si>
    <t>Realización de la IX Edición de la Feria Aeronáutica Internacional F AIR COLOMBIA</t>
  </si>
  <si>
    <t>Agenda de negocios en IX Edición de la Feria Aeronáutica Internacional F AIR COLOMBIA</t>
  </si>
  <si>
    <t>Empresas participantes en la IX Edición de la Feria Aeronáutica Internacional F AIR COLOMBIA</t>
  </si>
  <si>
    <t>Establecer mecanismos de coordinación con otras Entidades del Sector que permitan delimitar el alcance de las funciones de cada entidad y evitar duplicidades que afecten la aviación civil.</t>
  </si>
  <si>
    <t>Propuestas de ajustes normativos y  procedimientos de coordinación interinstitucional con las entidades del sector aéreo.</t>
  </si>
  <si>
    <t>Proponer 10 proyectos de actualización, modificación y/o armonización de los Reglamentos Aeronáuticos de Colombia</t>
  </si>
  <si>
    <t xml:space="preserve">Propuestas de Actualización de reglamentos aeronáuticos  </t>
  </si>
  <si>
    <t>80 % cumplimiento cronograma Actividades cumplidas de acuerdo al Cronograma GANTT</t>
  </si>
  <si>
    <t>Entrega de especificaciones funcionales del SDCPS</t>
  </si>
  <si>
    <t xml:space="preserve">Proponer la creación del equipo colombiano de seguridad operacional (ECSO) </t>
  </si>
  <si>
    <t>Resolución de creación del Equipo Colombiano de Seguridad Operacional</t>
  </si>
  <si>
    <t xml:space="preserve">SECRETARIA DE SEGURIDAD OPERACIONAL Y DE LA AVIACIÓN CIVIL </t>
  </si>
  <si>
    <t xml:space="preserve">Construir una Nota de Estudio sobre sobre el impacto de los impuestos y tasas aplicados al transporte aéreo   </t>
  </si>
  <si>
    <t>Nota de Estudio</t>
  </si>
  <si>
    <t xml:space="preserve"> Nota de Estudio presentada a Mintransporte y MinHacienda sobre efecto de cada impuesto y tasas aplicados al transporte aéreo </t>
  </si>
  <si>
    <t>80 % estructuración del modelo de recopliación y análisis de datos</t>
  </si>
  <si>
    <t xml:space="preserve">Participar en 2 Asistencias Técnicas en procesos de certificación de productos aeronáuticos TAR, TARE y/o MRO.
</t>
  </si>
  <si>
    <t xml:space="preserve">Asistencias Técnicas de los procesos de certificación de productos aeronáuticos, TAR, TARE, MRO´s </t>
  </si>
  <si>
    <t xml:space="preserve">Certificación de 2 talleres aeronáuticos, TAR, TARE, MRO´s </t>
  </si>
  <si>
    <t>Talleres aeronáuticos certificados</t>
  </si>
  <si>
    <t>Propuestas elaboradas y presentadas</t>
  </si>
  <si>
    <t>Impactos de comunicación estratégica</t>
  </si>
  <si>
    <t xml:space="preserve">Establecer un momento de encuentro a través del cual el Estado Colombiano exponga el carácter estratégico de la aviación civil,  y afiance sus competencias como autoridad aeronáutica. </t>
  </si>
  <si>
    <t>Ejecutar una estrategia de comunicación de la información institucional encaminada a fortalecer el carácter estratégico de la Aviación Civil generando en la comunidad una cultura de confianza y credibilidad.</t>
  </si>
  <si>
    <t>Efectividad Sancionatoria de la Aerocivil</t>
  </si>
  <si>
    <t>Finalizar las actuaciones administrativas sancionatorias que provienen del 2018 por violaciones a los Reglamentos Aeronáuticos de Colombia</t>
  </si>
  <si>
    <t>Estudio de factibilidad elaborado</t>
  </si>
  <si>
    <t>Documento de facibilidad terminado</t>
  </si>
  <si>
    <r>
      <rPr>
        <b/>
        <sz val="10"/>
        <rFont val="Arial"/>
        <family val="2"/>
      </rPr>
      <t xml:space="preserve"> 2. COMPETITIVIDAD : 
</t>
    </r>
    <r>
      <rPr>
        <sz val="10"/>
        <rFont val="Arial"/>
        <family val="2"/>
      </rPr>
      <t xml:space="preserve"> Desarrollar políticas públicas y estrategias que fortalezcan el factor de productividad del transporte aéreo y estimulen los servicios para el crecimiento de la aviación civil en Colombia.</t>
    </r>
  </si>
  <si>
    <t xml:space="preserve">Simplificar y racionalizar el esquema de costos del transporte aéreo asociado a la carga tributaria, parafiscales y de sobretasas, a través del desarrollo de políticas públicas.  </t>
  </si>
  <si>
    <t>OFICINA DE TRANSPORTE AÉREO 
OFICINA DE COMERCIALIZACIÓN EN INVERSIÓN</t>
  </si>
  <si>
    <t>Contar con un documento que permita establecer recomendaciones y fórmulas  de incentivos, para nuevos servicios y/o trarifas aeroportuarias más competitivas,</t>
  </si>
  <si>
    <t>Documento de recomendaciones de Incentivos</t>
  </si>
  <si>
    <t>Actas mesas de trabajo</t>
  </si>
  <si>
    <t>1. Diagnóstico del flujograma del trámite.
2. Convocar mesa de trabajo con Tics - OAP.
3. Reuniones de la mesa de trabajo.
4. Elaboración de nuevo procedimeinto
5. Presentación del documento final.</t>
  </si>
  <si>
    <t xml:space="preserve">Impulsar la ejecución de proyectos a desarrollar principalmente en los aeropuertos El Dorado, Rionegro, así como en otros aeropuertos que contribuyan a mejorar la eficiencia y el costo operacional en la prestación del servicio aéreo. </t>
  </si>
  <si>
    <t xml:space="preserve">Proceso actualizado </t>
  </si>
  <si>
    <t>Proceso actualizado</t>
  </si>
  <si>
    <t>SECRETARÍA DE SISTEMAS OPERACIONALES. 
GRUPO DE PLANIFICACIÓN AEROPORTUARIA.</t>
  </si>
  <si>
    <t>Actualizar la inversión programada en el proyecto de inversión del SINEA conforme al Plan de Navegación Aérea para los proximos 4 años de gobierno.</t>
  </si>
  <si>
    <t>Renovar el sistema de informaciòn y atención al usuario.</t>
  </si>
  <si>
    <t xml:space="preserve">Actualizar la capacidad de la Unidad de Gestión de flujo </t>
  </si>
  <si>
    <t xml:space="preserve">Sistema de la Unidad de Gestión de flujo actualizado </t>
  </si>
  <si>
    <t>Sistema de la gestión de flujo Actualizado</t>
  </si>
  <si>
    <t>Capacidad Adicional de predicción meteorológica</t>
  </si>
  <si>
    <t xml:space="preserve">Aeropuertos con capacidad de operación todo tiempo </t>
  </si>
  <si>
    <t>Aeropuerto adicional para operación todo tiempo planificado</t>
  </si>
  <si>
    <t>Plan de acción para la expansión del Aeropuerto Eldorado</t>
  </si>
  <si>
    <t>Utilizar la herramienta del procedimiento de Manejo de APP-IP de los proyectos de concesión presentados por ANI a la Aerocivil para el aeropuerto de Cali</t>
  </si>
  <si>
    <t>Avance de actividades proyecto de inversión.</t>
  </si>
  <si>
    <t>SECRETARIA DE SISTEMAS OPERACIONALES
OFICINA DE COMERCIALIZACIÒN E INVERSIÓN.</t>
  </si>
  <si>
    <t>Proyecto Evaluado</t>
  </si>
  <si>
    <t>Aeropuerto Troncal Mejorado</t>
  </si>
  <si>
    <t>Contar con una infraestructura de aeropuertos regionales adecuadamente mantenida y mejorada, en donde los aeropuertos con vocación especial al turismo, al comercio, a la carga o a lazos culturales desarrollen su capacidad de atender la demanda del servicio.</t>
  </si>
  <si>
    <t>Total de actividades ejecutadas / Total de actividades para la evaluación programadas</t>
  </si>
  <si>
    <t>Documento de factibilidad formulado y evaluado</t>
  </si>
  <si>
    <t>Factibilidad Evaluada</t>
  </si>
  <si>
    <t xml:space="preserve">
OFICINA ASESORA DE PLANEACIÓN
GRUPO DE PLANIFICACIÓN AEROPORTUARIA</t>
  </si>
  <si>
    <t xml:space="preserve">  CENTRO DE ESTUDIOS AERONÁUTICOS (CEA)- ACOMPAÑA OTA/SSOAC/ MEN/ INDUSTRIA, ACADEMIA - DIRECCION DE TALENTO  HUMANO </t>
  </si>
  <si>
    <r>
      <rPr>
        <b/>
        <sz val="10"/>
        <rFont val="Arial"/>
        <family val="2"/>
      </rPr>
      <t>7. SEGURIDAD OPERACIONAL Y DE LA AVIACIÓN CIVIL:</t>
    </r>
    <r>
      <rPr>
        <sz val="10"/>
        <rFont val="Arial"/>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</si>
  <si>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t>Actualizar y fortalecer el registro aeronáutico en cumplimiento de los anexos de la OACI.</t>
  </si>
  <si>
    <t>OFICINA DE REGISTRO AERONÀUTICO</t>
  </si>
  <si>
    <t xml:space="preserve">Depurar el registro aeronáutico </t>
  </si>
  <si>
    <t>1. Establecer programa de SMS para aeropuertos
2. Desarrollo del programa
3. Evaluación de resultados</t>
  </si>
  <si>
    <t>SMS incluido en el SIG</t>
  </si>
  <si>
    <t>Armonizar el SMS en SIG</t>
  </si>
  <si>
    <t>Avances de Armonizaciòn</t>
  </si>
  <si>
    <t>Foros de Construcción Estratégica</t>
  </si>
  <si>
    <t>Número de comunicaciones calificadas como institucionales/ 12</t>
  </si>
  <si>
    <t xml:space="preserve">Suscribir 4 Acuerdos de Cooperación Técnica (MoU), con otras Autoridades o entidades Internacionales. </t>
  </si>
  <si>
    <t>Número de Acuerdos de Cooperación Internacional Suscritos/Número de Acuerdos de cooperación Internacional programados*100</t>
  </si>
  <si>
    <t>SUBDIRECCIÓN GENERAL 
SECRETARÍA DE SEGURIDAD OPERACIONAL Y DE LA AVIACIÓN CIVIL 
SECRETARÍA DE SISTEMAS OPERACIONALES</t>
  </si>
  <si>
    <t>Número de citas de negocios agendadas 2017/ Número de citas de negocios realizadas 2019</t>
  </si>
  <si>
    <t>Número de Empresas participantes en la IX Edición de la Feria Aeronáutica Internacional F AIR COLOMBIA</t>
  </si>
  <si>
    <t>Número de Foros Realizados/ Cuatro (4)</t>
  </si>
  <si>
    <t>Número de asistentes 2017/Número de asistentes 2019</t>
  </si>
  <si>
    <t>Número de Sanciones / Número total de procesos con corte a 31 de diciembre de 2018</t>
  </si>
  <si>
    <r>
      <rPr>
        <u/>
        <sz val="10"/>
        <rFont val="Arial"/>
        <family val="2"/>
      </rPr>
      <t>Número áreas listas x 100</t>
    </r>
    <r>
      <rPr>
        <sz val="10"/>
        <rFont val="Arial"/>
        <family val="2"/>
      </rPr>
      <t xml:space="preserve">
Número áreas planeadas</t>
    </r>
  </si>
  <si>
    <t>Número de investigaciones 2015-17 terminadas x 100 / Número de investigaciones Pendientes</t>
  </si>
  <si>
    <t xml:space="preserve">Finalizar el 60% de las investigaciones de eventos ocurridos en el año 2018. </t>
  </si>
  <si>
    <t>Finalizar el 100% de las investigaciones de eventos pendientes de los años 2015 - 2017.</t>
  </si>
  <si>
    <t>Número de investigaciones 2018 terminadas x 100 / Número de investigaciones Pendientes</t>
  </si>
  <si>
    <t>Número de investigaciones 2019 terminadas x 100 / Número de investigaciones Pendientes</t>
  </si>
  <si>
    <t>Implementar Plan de Acción Emergencia -PAE- Aerocivil</t>
  </si>
  <si>
    <t>Actualizar y revisar el Plan de Navegación Aérea  - PNA COL orientándolo hacia el prestador de Servicios a la Navegación Aérea, los niveles de servicio, la estructura y el usuario.</t>
  </si>
  <si>
    <t>Plan de Navegación Aérea actualizado.</t>
  </si>
  <si>
    <t>(Actividades cumplidas / Actividades programadas)*100</t>
  </si>
  <si>
    <t xml:space="preserve">OFICINA ASESORA DE PLANEACIÓN
SECRETARÍA DE SISTEMAS OPERACIONALES </t>
  </si>
  <si>
    <t>Gerencias Integrales Operativas.</t>
  </si>
  <si>
    <t>Número de Gerencias Integrales operativas / Número total de aeropuertos con Gerencias Integrales planificados.</t>
  </si>
  <si>
    <t>Estructurar e implementar el nuevo Modelo de Gestión de las Regionales Aeronáuticas.</t>
  </si>
  <si>
    <t xml:space="preserve">Desarrollar, consolidar y poner en operación el Modelo de Gerencias Integrales para los aeropuertos troncales y la Ciudad Región. </t>
  </si>
  <si>
    <t xml:space="preserve">Modificar y actualizar la Norma RAC 3 de los Reglamentos Aeronáuticos de Colombia resaltando la racionalización de los requisitos para el acceso al mercado aéreo  y las modalidades del transporte aéreo. </t>
  </si>
  <si>
    <t>Número de frecuencias o rutas adicionales por aeropuerto troncal concesionado.</t>
  </si>
  <si>
    <t xml:space="preserve">Rutas nuevas servidas de manera regular por operadores no regulares o regionales. </t>
  </si>
  <si>
    <t>Contar con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</si>
  <si>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Propuesta de política pública para los Servicios Aéreos Esenciales.</t>
  </si>
  <si>
    <t>Promover la conectividad interurbana o regional, facilitando la operación de helicópteros desde una infraestructura pública adaptada a la operación 24 horas, a fin de explotar las oportunidades que brindan estos equipos.</t>
  </si>
  <si>
    <t xml:space="preserve">OFICINA DE TRANSPORTE AÉREO.
SECRETARÍA DE SEGURIDAD OPERACIONAL Y DE LA AVIACIÓN CIVIL </t>
  </si>
  <si>
    <t>Documento  que establezca recomendaciones y fórmulas  de incentivos.</t>
  </si>
  <si>
    <t>Establecer una mesa de trabajo entre el DNP, Ministerio de Transporte, Ministerio de Minas y Energia para formular recomendaciones</t>
  </si>
  <si>
    <t>Número de Actas de mesas de trabajo.</t>
  </si>
  <si>
    <t xml:space="preserve">Número de requisitos eliminados / Número requisitos existentes </t>
  </si>
  <si>
    <t>Documento y diagnóstico descriptivo de la cadena de costos del sector en las horas bloque</t>
  </si>
  <si>
    <t xml:space="preserve">Contar con mecanismos efectivos para la protección de los derechos de los usuarios, frente a los servicios ofrecidos en el transporte aéreo, para mejorar la calidad y satisfacción de éstos.  </t>
  </si>
  <si>
    <t>Modificar la medición de Cumplimiento de Franjas Horarias y Cumplimiento Aerocomercial</t>
  </si>
  <si>
    <t>Coordinar con la Oficina Asesora de Planeación, mesas  estratégicas entre ANI y el Ministerio de  Transporte, con el propósito de llevar a cabo los proyectos a desarrollar.</t>
  </si>
  <si>
    <t>Proyectos  Aeropuertos mejorados</t>
  </si>
  <si>
    <t>Estudio comportamiento de los ingresos no regulados de los aeropuertos no concesionados.</t>
  </si>
  <si>
    <t>Adecuar tres (3) Aeródromos para la aviación General atendiendo sus  necesidades particulares.</t>
  </si>
  <si>
    <t xml:space="preserve">Aeropuertos Mejorados para la Aviación General </t>
  </si>
  <si>
    <t>1- Documento de Diagnóstico de la operación de la Aviación General.  
2. Priorizar las Obras en mesas de trabajo.
3. Documento final del Plan de Acción para la Aviación General.</t>
  </si>
  <si>
    <t>Ficha de inversión actualizada</t>
  </si>
  <si>
    <t>Ficha de inversión actualizada y programada hasta el año 2022.</t>
  </si>
  <si>
    <t>1. Definir las inversiones a realizar de conformidad con el Plan de Navegación Aérea - PNA -COL</t>
  </si>
  <si>
    <t>2. Establecer los costos estimados y presupuestos por actividad mediante un método valedero.</t>
  </si>
  <si>
    <t>3. Definir el cronograma de inversión y  actualización de la ficha de inversión.</t>
  </si>
  <si>
    <t>Concepto del Espacio Aéreo Nacional  actualizado bajo espacios aéreos reconfigurados para la utilziación del PBN</t>
  </si>
  <si>
    <t>Espacios Aéreos Actualizados</t>
  </si>
  <si>
    <t>Espacios Aéreos Actualizados (TMA) / Total de TMA</t>
  </si>
  <si>
    <t>2 sensores radar adicionales contratados</t>
  </si>
  <si>
    <t>Proveer al sistema de flexibilidad en operaciones todo tiempo y de aeropuertos alternos adicionales.</t>
  </si>
  <si>
    <t>Contar con una infraestructura para el Aeropuerto Ciudad Región, en la Sabana de Bogotá, con una visión integradora y capacidad suficiente para continuar facilitando el desarrollo de la actividad del transporte aéreo sin restricciones al desarrollo</t>
  </si>
  <si>
    <t>Optimizar y fortalecer la coordinación interinstitucional ANI / UAEAC para continuar con la modernización del Aeropuerto.</t>
  </si>
  <si>
    <t>Operador de mantenimiento establecido</t>
  </si>
  <si>
    <t>Acta de inicio.</t>
  </si>
  <si>
    <t>1- Documento de factibilidad y estudios previos.  
2. Proceso precontractual.
3. Adjudicación contrato.</t>
  </si>
  <si>
    <t>Definir la politica pública para el desarrollo del aeropuerto Ciudad Región.</t>
  </si>
  <si>
    <t>Documento de Planificación ajustado.</t>
  </si>
  <si>
    <t>Documento de Planificación.</t>
  </si>
  <si>
    <t>OFICINA DE COMERCIALIZACIÓN E INVERSIÓN
SECRETARÍA DE SISTEMAS OPERACIONALES.</t>
  </si>
  <si>
    <t>Número de Actividades realizadas / Número de actividades  identificadas.</t>
  </si>
  <si>
    <t>1. Desarrollar los Comités Operativos.
2. Levantamiento de las actas correspondientes.</t>
  </si>
  <si>
    <t>Informes y seguimientos de actas / Total de actas de la vigencia. (1 acta mensual)</t>
  </si>
  <si>
    <t xml:space="preserve"> Actas mensuales de comités operativos.  </t>
  </si>
  <si>
    <t>2. Elaborar los informes sobre el seguimiento de las Actas de Comité Operativo.</t>
  </si>
  <si>
    <t>Gestion predial para la expansión de la infraestructura del aeropuerto de Rionegro</t>
  </si>
  <si>
    <t>Avance en la ejecución y desarrollo de la infraestructura planificada para  aeropuerto de Rionegro.</t>
  </si>
  <si>
    <t>Actividades ejecutadas / Actividades Programadas</t>
  </si>
  <si>
    <t>Total de actividades ejecutadas / Total de actividades para la evaluación programadas.</t>
  </si>
  <si>
    <t>Mejorar 15 aeropuertos Troncales en su infraestructura del lado aire y tierra</t>
  </si>
  <si>
    <t>SECRETARÍA DE SISTEMAS OPERACIONALES
OFICINA DE COMERCIALIZACIÓN E INVERSIÓN.</t>
  </si>
  <si>
    <t>Realizar Intervenciones en los aeropuertos en cabeza de las Regionales Aeronáuticas.</t>
  </si>
  <si>
    <t>Cumplimiento de la ejecuciòn de actividades de intervención programadas por las Direcciones Regionales Aeronáuticas</t>
  </si>
  <si>
    <t>Aeródromos asistidos</t>
  </si>
  <si>
    <t>Establecer una mesa de trabajo entre el DNP, Ministerio de Transporte, Ministerio de Industria  para formular recomendaciones.</t>
  </si>
  <si>
    <t>Actas mesas de trabajo.</t>
  </si>
  <si>
    <t>1. Establecer la metodología  de la mesa de trabajo.
2. Convocar a la mesa de trabajo.
3. Reuniones de la mesa de trabajo.
4. Elaboración de Actas.
5. Presentación del documento final.</t>
  </si>
  <si>
    <t>Número de Asistencias Técnicas en  procesos de certificación de productos aeronáuticos, TAR, TARE y/o (MRO)</t>
  </si>
  <si>
    <t>Número de Talleres aeronáuticos certificados</t>
  </si>
  <si>
    <t xml:space="preserve">SECRETARÍA DE SEGURIDAD OPERACIONAL Y DE LA AVIACIÓN CIVIL. </t>
  </si>
  <si>
    <t xml:space="preserve">1. Gestión de participación en Asistencias Técnicas.
2. Participación en Asistencias Técnicas </t>
  </si>
  <si>
    <t>1. Revisión documental de soporte para la certificación.
2. Visita del grupo certificador a las instalaciones del solicitante.
3. Emisión del certificado de funcionamiento CDF y/o documento equivalente.</t>
  </si>
  <si>
    <t xml:space="preserve">Países / clientes potenciales productos aeronáuticos desarrollados en Colombia. 
1 Documento con Condiciones para la aprobación de aeronaves fabricadas de kit.
1 set de listas de chequeo 
</t>
  </si>
  <si>
    <t>1. Documentación países/clientes potenciales y sus estándares de certificación.
2. Documento
Set de listas de chequeo</t>
  </si>
  <si>
    <t>1. Identificación de paises/clientes potenciales de productos aeronáuticos colombianos
2. Análisis de la normatividad.
1. Identificación de estándares normativos internacionales 
2. Documentación de las condiciones de aprobación de acuerdo a la normatividad colombiana
3. Elaboración de listas de chequeo.</t>
  </si>
  <si>
    <t xml:space="preserve">Número de modelos de aeronaves certificadas en categoría ALS.
</t>
  </si>
  <si>
    <t xml:space="preserve">Hoja de Ruta para el desarrollo de la industria aeronáutica.  </t>
  </si>
  <si>
    <t>Actividades  realizadas /  Actividades  programadas)*100</t>
  </si>
  <si>
    <t>Número  Convenios  suscritos / Número de Convenios planeados</t>
  </si>
  <si>
    <t>100 % Guía de Gestión de Datos.</t>
  </si>
  <si>
    <t>1. Identificación fuentes de información.
2. Establecer estrategia de depuración y priorización de la información.</t>
  </si>
  <si>
    <t>1 Resolución de creación del Equipo Colombiano de Seguridad Operacional</t>
  </si>
  <si>
    <t>Informe Preliminar de Resultados de Seguridad Operacional. Quedan pendientes los datos de cierre de año para la finalización del informe.</t>
  </si>
  <si>
    <t>Implementar los Planes de Acción correctivos planteados frente a la Auditoría de OACI</t>
  </si>
  <si>
    <t>1. Definir actividades del plan nacional de Seguridad de la aviación civil así como los responsables y las fechas de cumplimiento.
2. Elaboración del cronograma de actividades.
3. Seguimiento y control al cronograma definido en la Hoja de Ruta.</t>
  </si>
  <si>
    <t xml:space="preserve">Estructurar un modelo para la recopilación y análisis de datos en materia de la seguridad de la Aviación Civil.  </t>
  </si>
  <si>
    <t xml:space="preserve"> Modelo para la recopilación y análisis de datos en materia de la seguridad de la Aviación Civil.  </t>
  </si>
  <si>
    <t>1. Estructurar formato de reporte obligatorio de eventos (ROE)
2. Recopilar información 
3. Analizar información</t>
  </si>
  <si>
    <t>1. Definición de especificaciones funcionales de la solución para la compilación y procesamiento de datos de seguridad operacional.
2. Envío a Informática del Informe con la  Identificación de las especificaciones definidas para el Sistema de Compilación y procesamiento de datos de seguridad operacional (SCDPS).</t>
  </si>
  <si>
    <t>Número de registros Verificados / Total del registro aeronáutico.</t>
  </si>
  <si>
    <t>1. Auditoría al registro de aerodromos, helipuertos y matrículas
2. verificación de la validez del registro
3. Depuración.</t>
  </si>
  <si>
    <t xml:space="preserve">Número de propuestas de actualización de Reglamentos Aeronáuticos de Colombia enviados a Normas Aeronáuticas. </t>
  </si>
  <si>
    <t>1. Revisión y actualización de la reglamentación al interior de cada área.
2. Revisión y aprobación de las armonizaciones en el comité de estándares de vuelo ó la Dirección de Servicios a la Navegación Aérea y de la Aviación Civil.
3. Radicación de solicitudes de expedición, modificación, adición o derogación de Reglamentos Aeronáuticos de Colombia.</t>
  </si>
  <si>
    <t>OFICINA DE REGISTRO AERONÁUTICO. 
SECRETARIA DE SEGURIDAD OPERACIONAL Y DE LA AVIACIÓN CIVIL</t>
  </si>
  <si>
    <t>Documento actualizado.</t>
  </si>
  <si>
    <t>Documento aprobado por la SSOAC.</t>
  </si>
  <si>
    <t>100% cumplimiento de las actividades</t>
  </si>
  <si>
    <t>Actualizar la política, el Plan de Implementación y Manual de Seguridad Operacional</t>
  </si>
  <si>
    <t>Elaborar base de datos para control, análisis y administración del Sistema de información</t>
  </si>
  <si>
    <t>Participar y promover el SMS-QA en las Direcciones Regionales, Administradores Aeroportuarios y personal operativo de los aeropuertos, incluye otras Entidades y Empresas</t>
  </si>
  <si>
    <t>(Número de funcionarios contactados / Número de funcionarios previstos)</t>
  </si>
  <si>
    <t>Actualizar y elaborar el SMS  para aeropuertos Internacionales, cuyo explotador de aeródromo sea la Aerocivil.</t>
  </si>
  <si>
    <t>Armonizar los estándares y reglamentación del SMS para integrarlo al Sistema Integrado de Gestión de Calidad de la Entidad</t>
  </si>
  <si>
    <t>1. Remitir las recomendaciones pendientes de los Consejos 2018.
2. Remitir las recomendaciones del I Consejo 2019.
3. Remitir las recomendaciones del II Consejo 2019.
4. Remitir las recomendaciones del III Consejo 2019</t>
  </si>
  <si>
    <t>1. Acercamiento a la industria en términos de seguridad operacional a  través de reuniones, foros y conferencias</t>
  </si>
  <si>
    <t>1. Realizar comunicaciones de carácter estratégico externo mediante "free press" y otros medios.</t>
  </si>
  <si>
    <t xml:space="preserve">1. Determinar los Estados que potencialmente sean candidatos para un Acuerdo MoU.
2.  Contactar a los estados para proponer un Acuerdo MoU.
3. Preparar texto de Acuerdo MoU.
4. Presentar propuesta al Estado u Organización Internacional de Anexos.
Suscripción del MoU por parte de las Autoridades Aeronaúticas de los países </t>
  </si>
  <si>
    <t>1. Contactar a las diferentes áreas de la entidad, para socializar los acuerdos MoU firmados.
2.Solicitar a las áreas de entidad sus necesidades y viabilidad de apoyo a través de estos acuerdos.
3. Presentar propuestas a las Entidades para materializar los acuerdos.
4. Preparar la información pertinente para firma de los Anexos.
5. Presentar a la Dirección General los documentos requeridos para la firma de Anexos.</t>
  </si>
  <si>
    <t>1. Definir asignación de espacios
2. Presupuestar adecuaciones locativas
3. Iniciar proceso adquisición equipos y materiales
4. Iniciar proceso adecuaciones locativas
5. Iniciar obras de adecuación y dotación
6. Apertura área administrativa y bodega
7. Apertura área reconstrucción
8. Apertura laboratorio metalurgia
9. Apertura laboratorio registradores.</t>
  </si>
  <si>
    <t>1. Presentar 10 investigaciones al I Consejo Seguridad 
2. Presentar 10 investigaciones al II Consejo Seguridad</t>
  </si>
  <si>
    <t>1. Presentar 4 investigaciones al II Consejo Seguridad
2. Presentar 4 investigaciones al III Consejo Seguridad
3. Presentar 4 investigaciones al IV Consejo Seguridad</t>
  </si>
  <si>
    <t xml:space="preserve">1. Presentar 2 investigaciones al III Consejo Seguridad </t>
  </si>
  <si>
    <t xml:space="preserve">1. Presentar Plan para aprobación.
2. Aprobación y registro en Isolución.
3. Difusión del Plan </t>
  </si>
  <si>
    <t xml:space="preserve">1. Presentar Plan para aprobación.
2. Aprobación y registro en Isolución.
3. Difusión del Plan.
4. Efectuar dos reuniones de difusión con Operadores Aéreos. </t>
  </si>
  <si>
    <t>1. Desarrollar la metodología de actualización
2. Desarrollar la jornada de actualización.
3. Actualizar y publicar el documento del PNA COL Actualizado.</t>
  </si>
  <si>
    <t xml:space="preserve">1. Elaborar el proyecto de nuevo Modelo de Gestión de las Regionales.
2. Presentar el proyecto para visto bueno.    
3. Publicar y acoger el proyecto de Modelo de Gestión.
4. Divulgar y socializar el nuevo Modelo de Gestión de las Regionales </t>
  </si>
  <si>
    <t>1. Elaborar el modelo de gestión de las Gerencias Integrales
2. Estructurar las Gerencias de los aeropuertos troncales y la Ciudad Región
3. Publicar y acoger el proyecto de Modelo de Gerencia
4. Divulgar y socializar el nuevo Modelo de Gerencia Integral</t>
  </si>
  <si>
    <t>1. Desarrollo de un evento de promocion de la conectividad. 
2. Preparación y envío de cartas de intención a estados de interés.
3. Mesas de Acuerdos Bilaterales con estados interesados
4. Acuerdos suscritos.</t>
  </si>
  <si>
    <t>1. Revisión del Proyecto de Norma RAC 3
2. Socialización del proyecto de Norma RAC 3 
3. Adopción del RAC 3 y su correspondiente publicación
4. Campaña de divulgación del nuevo  RAC 3</t>
  </si>
  <si>
    <t>1. Desarrollar la metogología para determinar las métricas de conectividad por aeropuerto
2. Establecer el mapa de interesados y colaboradores en las regiones. 
3. Realizar los encuentros Regionales y suscripción de pactos.
4. Documento de conclusiones y recomendaciones publicado.
5. Seguimiento a los compromisos.</t>
  </si>
  <si>
    <t>1. Inventario de la normatividad aplicable, estado helipuertos información AIS y autorizaciones.
2. Documento de Prefactibilidad.
3. Evaluación de la mejor forma de continuar con la factibilidad.
4. Desarrollar la factibilidad.
5. Presentación del documento final.</t>
  </si>
  <si>
    <t>1. Identificación de los impuestos, tasas y otros  costos aplicados al Transporte Aéreo.
2. Análisis comparativo con otros países de la Región.
3. Presentación en mesas de discusión con Mintransporte  MinHacienda sobre los mismos</t>
  </si>
  <si>
    <t>GRUPO DE COMUNICACIÓN Y PRENSA</t>
  </si>
  <si>
    <t>TALENTO HUMANO</t>
  </si>
  <si>
    <r>
      <rPr>
        <b/>
        <sz val="10"/>
        <color theme="1"/>
        <rFont val="Arial"/>
        <family val="2"/>
      </rPr>
      <t>TALENTO HUMANO</t>
    </r>
    <r>
      <rPr>
        <sz val="10"/>
        <color theme="1"/>
        <rFont val="Arial"/>
        <family val="2"/>
      </rPr>
      <t xml:space="preserve">
Lograr el desarrollo integral y sostenible del Talento Humano, en línea con el crecimiento de la Aviación Civil en Colombia. </t>
    </r>
  </si>
  <si>
    <t>Desarrollar el Rediseño Organizacional con el objetivo de responder a las necesidades de talento humano y del crecimiento del Sector y la Industria.</t>
  </si>
  <si>
    <t>Realizar un estudio de cargas de trabajo conforme al ordenamiento jurídico vigente y acompañado del Departamento Administrativo de la Función Pública.</t>
  </si>
  <si>
    <t>FORTALECIMIENTO ORGANIZACIONAL Y SIMPLIFICACIÓN DE PROCESOS</t>
  </si>
  <si>
    <t>Estructura organizacional  alineada con el Plan Estratégico Aeronáutico 2030 en un 80%</t>
  </si>
  <si>
    <t>GESTIÓN DEL CONOCIMIENTO Y LA INNOVACIÓN
INTEGRIDAD</t>
  </si>
  <si>
    <r>
      <rPr>
        <b/>
        <sz val="10"/>
        <color theme="1"/>
        <rFont val="Arial"/>
        <family val="2"/>
      </rPr>
      <t>SISTEMA DE GESTIÓN DEL CONOCIMIENTO</t>
    </r>
    <r>
      <rPr>
        <sz val="10"/>
        <color theme="1"/>
        <rFont val="Arial"/>
        <family val="2"/>
      </rPr>
      <t xml:space="preserve">
Implementar  el Sistema de Gestión del conocimiento especializado en la Entidad que fortalezca los procesos de toma de decisiones informadas.</t>
    </r>
  </si>
  <si>
    <t>Diseñar, implementar y documentar el Sistema de Gestión del Conocimiento especializado, como proceso estratégico de la entidad.</t>
  </si>
  <si>
    <t>Sistema de  Gestión del Conocimiento en la Aerocivil</t>
  </si>
  <si>
    <t xml:space="preserve">Numero de actividades realizadas / Total Actividades programadas </t>
  </si>
  <si>
    <r>
      <rPr>
        <b/>
        <sz val="10"/>
        <color theme="1"/>
        <rFont val="Arial"/>
        <family val="2"/>
      </rPr>
      <t>PROCESOS</t>
    </r>
    <r>
      <rPr>
        <sz val="10"/>
        <color theme="1"/>
        <rFont val="Arial"/>
        <family val="2"/>
      </rPr>
      <t xml:space="preserve">
Afianzar el Sistema Integrado de Gestión Institucional  fortaleciendo la estructura organizacional a través de la actualización de 3 procesos del mapa de procesos de la Entidad  </t>
    </r>
  </si>
  <si>
    <t>Actualización de procesos del Sistema Integrado de Gestión</t>
  </si>
  <si>
    <t>Auditoria interna de calidad realizada a la Gestión Contractual</t>
  </si>
  <si>
    <t>Implementación Vs Cumplimiento de requisitos aplicables</t>
  </si>
  <si>
    <t>DIRECCIÓN ADMINISTRATIVA</t>
  </si>
  <si>
    <t>Estandarización y documentación de procesos aplicables en la Gestión de Servicios Generales</t>
  </si>
  <si>
    <t>Procesos implementados de servicios generales</t>
  </si>
  <si>
    <t>Procesos implementados/Procesos identificados en diagnóstico inicial</t>
  </si>
  <si>
    <t>Adelantar reingeniería a los documentos relacionados con la gestión del almacén y seguros, que lidera la Dirección Administrativa</t>
  </si>
  <si>
    <t>Documentos actualizados</t>
  </si>
  <si>
    <t>Número de procedimientos actualizados vs número de procedimientos analizados</t>
  </si>
  <si>
    <t>Implementar estrategia de fortalecimiento a las funciones de supervisión contractual</t>
  </si>
  <si>
    <t>Cumplimiento de cronograma de actividades para la implementación de la estrategia</t>
  </si>
  <si>
    <t>Actividades realizadas/actividades programadas</t>
  </si>
  <si>
    <t>100% Proceso de Direccionamiento Estratégico</t>
  </si>
  <si>
    <t>100% Proceso de Gestión de la Educación</t>
  </si>
  <si>
    <t xml:space="preserve">Ejecutar la transición de la versión 3,6 a la versión 4,8 del aplicativo ISOLUCION </t>
  </si>
  <si>
    <t xml:space="preserve"> versión 4,8 del aplicativo ISOLUCION. </t>
  </si>
  <si>
    <t xml:space="preserve"> 100% de la versión 4,8 del aplicativo ISOLUCION. </t>
  </si>
  <si>
    <t xml:space="preserve">GOBIERNO DIGITAL
SEGURIDAD DIGITAL
</t>
  </si>
  <si>
    <r>
      <rPr>
        <b/>
        <sz val="10"/>
        <color theme="1"/>
        <rFont val="Arial"/>
        <family val="2"/>
      </rPr>
      <t>TECNOLOGÍA DE LA INFORMACIÓN Y COMUNICACIONES - TIC´S</t>
    </r>
    <r>
      <rPr>
        <sz val="10"/>
        <color theme="1"/>
        <rFont val="Arial"/>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</si>
  <si>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t>Implementar un sistema de Gobierno de Datos basado en la Arquitectura Orientada a Servicios - SOA para alcanzar una administración integral de la información, que facilite y reduzca los costos de gestión de la información para la entidad.</t>
  </si>
  <si>
    <t>Implementar el 100% de la Arquitectura Orientada a Servicios - SOA</t>
  </si>
  <si>
    <t>Arquitectura Orientada a Servicios - SOA</t>
  </si>
  <si>
    <t>100% Arquitectura Orientada a Servicios - SOA</t>
  </si>
  <si>
    <t>1. Implementar una estructura de datos que identifique los flujos de información, políticas, responsables, planes de calidad y mantenimiento de los mismos. 
2. Contar con datos uniformes en las diferentes aplicaciones y sistemas de información.
3. Arquitectura Orientada a Servicios - SOA implementado</t>
  </si>
  <si>
    <t>Implementar una estructura para la integración de aplicaciones utilizadas en la Aerocivil</t>
  </si>
  <si>
    <t>Integrar y articular el 50% de las aplicaciones utilizadas en la Aerocivil.</t>
  </si>
  <si>
    <t>1. Diagnostico y evaluación por terceros del estado actual de integración de las aplicaciones.
2. Establecer una hoja de ruta para la integración de las aplicaciones y sistemas de información
3. Desarrollar la hoja de ruta para la integración de las aplicaciones y sistemas de información
4. Implementar la hoja de ruta para la integración de las aplicaciones y sistemas de información.</t>
  </si>
  <si>
    <t>Generar cultura de uso y apropiación de las TIC.</t>
  </si>
  <si>
    <t>Grado de confianza en los sistemas de información</t>
  </si>
  <si>
    <t xml:space="preserve">30% adicional de confianza a la encuesta base </t>
  </si>
  <si>
    <t>1.Encuesta línea base
2. Construir política de veracidad o pertinencia de la información, que genere confianza en los sistemas.
3. Realizar campañas de apropiación de las herramientas informáticas y su uso.
4. Designar al veedor para la seguridad de la información
5. Encuesta de evaluación de la campaña</t>
  </si>
  <si>
    <t>CONTROL INTERNO</t>
  </si>
  <si>
    <t>Hallazgos relacionados cerrados</t>
  </si>
  <si>
    <t>OFICINA DE CONTROL INTERNO</t>
  </si>
  <si>
    <t>DIRECCION FINANCIERA</t>
  </si>
  <si>
    <t>Adoptar una política de gestión del riesgo integral, que contemple acciones de mitigación o adopción del riesgo y evalué el costo residual del riesgo asumido.</t>
  </si>
  <si>
    <t>Política del gestión de riesgo integral adoptada</t>
  </si>
  <si>
    <t>Política de Gestión del Riesgo</t>
  </si>
  <si>
    <t>Documento de política</t>
  </si>
  <si>
    <t>1. Evaluación de la gestión actual de riegos administrativos y financieros en la entidad
2. Documento de recomendaciones de la política
3. Formulación y adopción de la política</t>
  </si>
  <si>
    <r>
      <t xml:space="preserve">ANTICORRUPCIÓN
</t>
    </r>
    <r>
      <rPr>
        <sz val="10"/>
        <rFont val="Arial"/>
        <family val="2"/>
      </rPr>
      <t xml:space="preserve">Consolidar la política de Anticorrupción y de atención al ciudadano, que desarrollada a través del Plan Anticorrupción garantice la transparencia en las decisiones y generen confianza en la ciudadanía. </t>
    </r>
  </si>
  <si>
    <t>Revisar y actualizar la Política Anticorrupción y de Atención al Ciudadano</t>
  </si>
  <si>
    <t>Política Anticorrupción y de atención al ciudadano</t>
  </si>
  <si>
    <t>1. Estudio exógeno de la política anticorrupción sectorial
2. Elaboración propuesta de Política
3. Socialización de la Política
4. Adopción de la Política</t>
  </si>
  <si>
    <t>PLANEACIÓN INSTITUCIONAL</t>
  </si>
  <si>
    <t>Posicionar y consolidar el quehacer Jurídico de la entidad frente al sector</t>
  </si>
  <si>
    <t>Revisar y fortalecer la gestión jurídica, teniendo en cuenta los aspectos misionales y de apoyo de la entidad</t>
  </si>
  <si>
    <t>Fortalecer el proceso de gestión jurídica mediante el mejoramiento de los 4 subsistemas que conforman la gestión jurídica</t>
  </si>
  <si>
    <t>Mejoramiento de subsistemas de la gestión jurídica</t>
  </si>
  <si>
    <t>Subsistemas mejorados / Total subsistemas 4</t>
  </si>
  <si>
    <t xml:space="preserve"> OFICINA ASESORA JURÍDICA</t>
  </si>
  <si>
    <t>Fortalecer el proceso de control asociado al cumplimiento de las obligaciones y el estado de los procesos incluyendo un control efectivo de los pagos de las obligaciones.</t>
  </si>
  <si>
    <t>Fortalecer los procesos de control en el cumplimiento de obligaciones</t>
  </si>
  <si>
    <t xml:space="preserve"> Resoluciones de pago de condena</t>
  </si>
  <si>
    <t>OFICINA ASESORA JURÍDICA</t>
  </si>
  <si>
    <t>Identificar mediante los informes mensuales de gestión de cada Regional los aspectos relevantes, logros, riesgos y los aspectos a mejorar</t>
  </si>
  <si>
    <t>Informes rendidos / 12</t>
  </si>
  <si>
    <t>DIRECTOR REGIONAL AERONAUTICO</t>
  </si>
  <si>
    <t>1.Auditoria interna orientada a mejorar la gestión fiscal 
2. Adopción de las mejores practicas fiscales
3. Revisión de los diferentes elementos que conforman la gestión fiscal
4. Puesta en practica de la hoja de ruta</t>
  </si>
  <si>
    <t>Fortalecer la coordinación de las Direcciones Regionales con el nivel central mediante una comunicación permanente a través de los puntos de contacto oficiales</t>
  </si>
  <si>
    <t>Informes de gestión mensuales por Regional</t>
  </si>
  <si>
    <t>Realizar cuatro (4) Foros Aeronáuticos alineados con el  Plan Estratégico Aeronáutico 2030, incluyendo uno de revisión estratégica e innovación para verificar el avance del plan y tomar correctivos.</t>
  </si>
  <si>
    <t>1. Preparación de los Foros.
2. Coordinación de la logística.
3. Ejecución de la parte académica de los mismos.
4. Preparación de la documentación resultante.
5. Conclusiones y Recomendaciones de cada evento.</t>
  </si>
  <si>
    <t>1. Desarrollo de la agenda académica orientada al Plan Estratégico Aeronáutico  2030 y al papel de la aviación civil colombiana como autoridad, prestador de servicios e investigador de accidentes.</t>
  </si>
  <si>
    <t>Ofrecer al sector y a la industria un espacio de integración, en el cual se presenten los productos y servicios, fomentando la realización de negocios que fortalezcan su crecimiento y desarrollo y  permitan impulsar la apertura de nuevos mercados como proveedor de piezas, partes y componentes aeronáuticos certificados para la región, entre otros.</t>
  </si>
  <si>
    <t>Estudio de aeropuertos no concesionados potenciales, para elevar el ingreso no regulado</t>
  </si>
  <si>
    <t>SUBDIRECCIÓN GENERAL
OFICINA ASESORA DE PLANEACIÓN 
SECRETARIA DE SEGURIDAD OPERACIONAL Y DE LA AVIACION CIVIL</t>
  </si>
  <si>
    <t>Aumento rutas y frecuencias de conectividad aérea troncal</t>
  </si>
  <si>
    <t>Suscribir y/o actualizar 9 instrumentos bilaterales liberalizados.</t>
  </si>
  <si>
    <t>Simplificación trámites para otorgamiento, modificación y adición al permiso de operación y/o funcionamiento.</t>
  </si>
  <si>
    <t>Dotar al sistema de efectivos elementos predictivos meteorológicos para enfrentar los fenómenos adversos.</t>
  </si>
  <si>
    <t xml:space="preserve">Asistencia Técnica a 4 aeródromos de entidades territoriales para el fortalecimiento de la infraestructura de transporte aéreo a nivel nacional  </t>
  </si>
  <si>
    <t>Total Aeródromos Asistidos / ) Aeródromos asistidos planeados (4)</t>
  </si>
  <si>
    <t xml:space="preserve">SUBDIRECCIÓN GENERAL
OFICINA ASESORA DE PLANEACIÓN
</t>
  </si>
  <si>
    <t xml:space="preserve">Incrementar las recomendaciones en la construcción de la seguridad operacional por parte de Colombia al SRVSOP 
</t>
  </si>
  <si>
    <t>Recomendaciones / aportes de Colombia al SRVSOP</t>
  </si>
  <si>
    <t>Número de recomendaciones presentadas 2019 /  Número de recomendaciones presentadas 2018   del SRVSOP</t>
  </si>
  <si>
    <t>Evaluar la situación jurídica de  matrículas de aeronaves a fin de determinar si hay lugar a adelantar la cancelación de las mismas</t>
  </si>
  <si>
    <r>
      <rPr>
        <b/>
        <sz val="10"/>
        <color theme="1"/>
        <rFont val="Arial"/>
        <family val="2"/>
      </rPr>
      <t>ESTRUCTURA</t>
    </r>
    <r>
      <rPr>
        <sz val="10"/>
        <color theme="1"/>
        <rFont val="Arial"/>
        <family val="2"/>
      </rPr>
      <t xml:space="preserve">
Adecuar y consolidar la estructura organizacional existente que responda a los roles de autoridad, prestación del servicio y de investigación de accidentes</t>
    </r>
  </si>
  <si>
    <t>Establecer y desarrollar una estructura organizacional debidamente alineada con el Plan Estratégico Aeronáutico 2030 en un 50%</t>
  </si>
  <si>
    <t>Implementar en el 50% el Sistema de  Gestión del Conocimiento en la Aerocivil</t>
  </si>
  <si>
    <t xml:space="preserve"> Estructura para la integración de aplicaciones utilizadas en la Aerocivil</t>
  </si>
  <si>
    <t>Incrementar en un 30% la confianza de los servidores públicos en los sistemas de información</t>
  </si>
  <si>
    <t>SECRETARIA GENERAL
OFICINA ASESORA DE PLANEACIÓN</t>
  </si>
  <si>
    <t xml:space="preserve">Número de sentencias o conciliaciones en contra de la Entidad / Numero de Resoluciones Cumplimiento fallo hasta la remisión de los documentos a la Dirección Financiera con el fin de efectuar el pago.  </t>
  </si>
  <si>
    <t>100% integración de aplicaciones utilizadas en la Aerocivil</t>
  </si>
  <si>
    <t>1. Revisión Marco Legal Nacional e Internacional de la Aviación Civil.
2. Identificación de Entidades del Estado con duplicidad de competencias.
3. Definición del alcance de las competencias de cada una de las entidades partícipes del sector.
4. Revisión Normas y propuesta de ajustes para alcanzar un mayor articulación entre las entidades del sector de la aviación civil.</t>
  </si>
  <si>
    <t>1. Realizar el agendamiento de citas de negocios para ser desarrolladas en el marco de F AIR COLOMBIA 2019.
2. Diseñar una agenda de negocios en la que se atiendan los requerimientos de los expositores a F AIR COLOMBIA 2019. Se plantea un incremento de 5% en las citas de negocios agendadas.</t>
  </si>
  <si>
    <t xml:space="preserve">Número de Acuerdos de Cooperación Técnica materializados.
</t>
  </si>
  <si>
    <t>Acuerdos de Cooperación Técnica materializados</t>
  </si>
  <si>
    <t>1. Adelantar las actuaciones administrativas sancionatorias por las violaciones a los Reglamentos Aeronáuticos de Colombia, que sean radicadas en la Oficina de Transporte Aéreo, atendiendo el debido proceso.</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</si>
  <si>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</si>
  <si>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Actualización del Plan de Navegación Aérea.</t>
  </si>
  <si>
    <t>Avance elaboración e implementación del nuevo Modelo de Gestión para las Regionales.</t>
  </si>
  <si>
    <t xml:space="preserve">SUBDIRECCIÓN GENERAL
OFICINA ASESORA DE PLANEACIÓN
</t>
  </si>
  <si>
    <t xml:space="preserve">Número de instrumentos suscritos y/o actualizados  / Número de instrumentos programados (9) </t>
  </si>
  <si>
    <t>Instrumentos bilaterales liberalizados</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</si>
  <si>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</si>
  <si>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15 Rutas operadas por empresas no regulares o regionales en los mercados no servidos.</t>
  </si>
  <si>
    <t>1. Adecuar y extender el marco regulatorio de las medidas para facilitar la conectividad aérea en el país hoy contenida en la Res. 1777 de 2018.
2. Realizar 2 eventos de mesas de conectividad en las regiones para efectos de la aplicación de esta medida.
3. Preparar estudios de evaluación y recomendaciones para la mejora de la medida.
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</si>
  <si>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</si>
  <si>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Documento de propuesta de la política pública y Metodología para los Servicios Aéreos Esenciales </t>
  </si>
  <si>
    <t>Un documento con la Propuesta de Política Pública y la Metodología para los Servicios Aéreos Esenciales radicado en DNP.</t>
  </si>
  <si>
    <r>
      <t>1. Coordinación de mesas de trabajo para la "</t>
    </r>
    <r>
      <rPr>
        <i/>
        <sz val="10"/>
        <rFont val="Arial"/>
        <family val="2"/>
      </rPr>
      <t>Revisión de la Metodología para la prestación de los Servicios Aéreos Esenciales</t>
    </r>
    <r>
      <rPr>
        <sz val="10"/>
        <rFont val="Arial"/>
        <family val="2"/>
      </rPr>
      <t>" 
2. Proponer y desarrollar una propuesta de política pública y de  nueva Metodología para la prestación de los Servicios Aéreos Esenciales.
3. Socializar la propuesta de política pública y la Metodología.
4. Gestión ante el DNP para la adopción de la nueva política pública y su metodología.</t>
    </r>
  </si>
  <si>
    <t xml:space="preserve">Elaborar un estudio de factibilidad de la operación de helicópteros en Colombia que recomiende cómo mejorar su operación, incluyendo la operación 24 horas y las posibilidades de su desarrollo. </t>
  </si>
  <si>
    <t xml:space="preserve">Un Documento de factibilidad de la operación de helicópteros en Colombia. </t>
  </si>
  <si>
    <t>OFICINA DE TRANSPORTE AÉREO
OFICINA ASESORA DE PLANEACIÓN 
OFICINA DE COMERCIALIZACIÓN EN INVERSIÓN</t>
  </si>
  <si>
    <t>1. Establecer la metodología de la mesa de trabajo.
2. Convocar a la mesa de trabajo.
3. Reuniones de la mesa de trabajo.
4. Elaboración de actas.
5. Presentación del documento final.</t>
  </si>
  <si>
    <t xml:space="preserve">Documento descriptivo de diagnóstico. </t>
  </si>
  <si>
    <t xml:space="preserve">1 Documento descriptivo de diagnóstico. </t>
  </si>
  <si>
    <t>1. Diagnóstico Inicial y metodología de trabajo.
2. Convocatorias y reuniones de la mesa de trabajo.
3. Elaboración del documento.
4. Convocatoria a Foro de debate sobre los resultados
5. Presentación del documento final.</t>
  </si>
  <si>
    <t xml:space="preserve">OFICINA DE TRANSPORTE AÉREO
OFICINA ASESORA DE PLANEACIÓN
OFICINA DE COMERCIALIZACIÓN E INVERSIÓN 
</t>
  </si>
  <si>
    <t>1. Diagnóstico Inicial y metodología de trabajp
2. Convocatorias y reuniones de la mesa de trabajo.
3. Elaboraciòn del documento.
4. adoptar modificación.</t>
  </si>
  <si>
    <t>1. Diagnóstico Inicial y metodología de trabajp
2. Convocatorias y reuniones de la mesa de trabajo.
3. Elaboración del documento.
4. Adoptar modificación.</t>
  </si>
  <si>
    <t> % de avance en las modificaciones.</t>
  </si>
  <si>
    <t>DIRECCIÓN DE TELECOMUNICACIONES</t>
  </si>
  <si>
    <t>SECRETARÍA DE SISTEMAS OPERACIONALES.
GRUPO DE PLANIFICACIÓN AEROPORTUARIA.</t>
  </si>
  <si>
    <t>1. Actualizar la ficha de inversión.  
2. Programación de inversiones y cronograma.
3. Ejecución del proyecto de inversión.</t>
  </si>
  <si>
    <t>Actividades programadas por Aeropuerto / Total de actividades programadas proyecto de inversión.</t>
  </si>
  <si>
    <t>Mesas  de  concertación con el Ministerio de Educación Nacional -MEN-, mesa sectorial y el SENA</t>
  </si>
  <si>
    <t xml:space="preserve">OFICINA DE TRANSPORTE AÉREO
DIRECCIÓN DE SERVICIOS AEROPORTUARIOS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</si>
  <si>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</si>
  <si>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 xml:space="preserve">OFICINA ASESORA DE PLANEACIÓN 
SECRETARÍA DE SISTEMAS OPERACIONALES
</t>
  </si>
  <si>
    <t>1. Actualizar la ficha de inversión.  
2. Programación de inversiones y cronograma
3. Ejecución del proyecto de inversión.</t>
  </si>
  <si>
    <t xml:space="preserve">1. Actualizar la hoja de ruta de evaluación.  
2. Programación de actividades  y cronograma
3. Ejecución de actividades y evaluación. </t>
  </si>
  <si>
    <r>
      <rPr>
        <b/>
        <sz val="10"/>
        <rFont val="Arial"/>
        <family val="2"/>
      </rPr>
      <t>5. INDUSTRIA AERONÁUTICA Y CADENA DE SUMINISTRO:</t>
    </r>
    <r>
      <rPr>
        <sz val="10"/>
        <rFont val="Arial"/>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</si>
  <si>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t>Número de Actas mesas de trabajo</t>
  </si>
  <si>
    <t xml:space="preserve">1. Revisión documental de soporte para la certificación
2. Visita del grupo certificador a las instalaciones del solicitante
3. Cumplimiento de las actividades de autoridad para la certificación de              aeronaves en categoria ALS
4. Expedición del certificado de aeronavegabilidad. </t>
  </si>
  <si>
    <t xml:space="preserve">Desarrollar una Hoja de Ruta que señale cada uno de los procesos necesarios para el desarrollo de la industria aeronáutica que le permita al sector abrir sus puertas globalmente. </t>
  </si>
  <si>
    <t xml:space="preserve">1. Diagnóstico de la situación actual.  
2. Estudios Previos y etapa precontractual
3. Ejecución de la consultoría. </t>
  </si>
  <si>
    <t>Disponer de un Sistema de Gestión del Talento Humano que permita responder a las necesidades del Sector Aeronáutico en cantidad y calidad.</t>
  </si>
  <si>
    <t>Actividades Académicas y programas de formación  Desarrolladas / Actividades Académicas  y Programas de formación  programadas) * 100</t>
  </si>
  <si>
    <t>CENTRO DE ESTUDIOS AERONÁUTICOS (CEA).
DIRECCIÓN DE TALENTO HUMANO</t>
  </si>
  <si>
    <t>Cronograma implementación PEGASO (fase 1 de 4, del Plan de implementación)</t>
  </si>
  <si>
    <t>Registro Aeronáutico depurado</t>
  </si>
  <si>
    <t>Número de matriculas inmersas en causal de cancelación / Número de matrículas programadas para revisión</t>
  </si>
  <si>
    <t>Evaluar 50 matrículas de aeronaves a fin de determinar si hay lugar a adelantar la cancelación de las mismas</t>
  </si>
  <si>
    <t>1. Elaboración de propuesta de actualización
2. Consultas a las áreas operacionales
3. Elaboración y adopción de documento actualizado definitivo.</t>
  </si>
  <si>
    <t>Índice de socialización de SMS-QA</t>
  </si>
  <si>
    <t>1. Establecer programa de socialización
2. Desarrollo del Programa
3. Evaluación de resultados</t>
  </si>
  <si>
    <t>(Número de Aeropuertos con SMS Aprobado / Número de Aeropuertos Proyectados) * 100</t>
  </si>
  <si>
    <t>Número de actividades realizadas x 100/
Número de actividades planeadas</t>
  </si>
  <si>
    <t xml:space="preserve">Número de preguntas Protocolo satisfactorias x 100/
Número Total de preguntas Protocolo. </t>
  </si>
  <si>
    <t>Estudio de cargas de trabajo actualizado</t>
  </si>
  <si>
    <t>Documento Estudio de cargas de trabajo actualizado</t>
  </si>
  <si>
    <t xml:space="preserve">1. Proveer la planta autorizada.
2. Diagnóstico y definición de la necesidad a contratar
3. Adelantar el proceso precontractual
4. Ejecución del contrato
5. Actualizar Manual de Funciones y cargos.
6. Entregable final de cargas de trabajo
7. Gestionar con el Gobierno Nacional las apropiaciones presupuestales.
</t>
  </si>
  <si>
    <t>DIRECCIÓN DE TALENTO HUMANO</t>
  </si>
  <si>
    <t>Establecer y desarrollar una estructura organizacional debidamente alineada al Plan Estratégico Aeronáutico 2030 a fin de cumplir con el objetivo principal.</t>
  </si>
  <si>
    <t xml:space="preserve">Número de actividades realizadas / Total actividades programadas </t>
  </si>
  <si>
    <t>1. Atender las visitas de auditoria  para la Renovación de la Membresía Train Air Plus- 
2. Desarrollo  de  las  actividades  Académicas  de  Formación   PIC- Oferta Académica
3. Seguimiento  y consolidación   de  resultados  del  PIC y  Oferta Académica,  Personal Capacitado de la Entidad  y Sector.</t>
  </si>
  <si>
    <t xml:space="preserve">1. Determinación de  las  oportunidades  para  el desarrollo de  procesos  de investigación  en las  áreas  de   Seguridad  Operacional, Seguridad  de la Aviación  Civil, Gestión de la Aviación, Gestión Ambiental.
2. Elaboración  de   los  productos  de  investigación.
3. Publicación  y  divulgación  de los  productos  de  Investigación.
4. Publicación  y  divulgación  de los  productos  de  Investigación.
5. Realización del segundo  encuentro  de Investigación  del  Sector Aeronáutico.   
</t>
  </si>
  <si>
    <t>1. Ajuste en  la construcción  del diseño curricular del Programa  Académico.
2. Construcción de documentos Maestro- Condiciones de Calidad (Institucional- Programas) con  los  anexos  respectivos.
3. Radicación de  trámite Registro Calificado en plataforma SACES  en  los plazos  establecidos por  el MEN.
4. Seguimiento al proceso de  notificación, evaluación y revisión de informe de visitas de pares del MEN y atención de  Requerimientos CEA-MEN.
5. Seguimiento a  la expedición   de  la resolución  de aprobación del registro calificado por parte del MEN.</t>
  </si>
  <si>
    <t xml:space="preserve">1. Diagnóstico interinstitucional.
2. Determinación de las fuentes de financiación.
3. Levantamiento de la  Oferta  laboral del Sector.
4. Entrega de documento de Análisis de la capacidad institucional para la construcción del Marco Nacional de Cualificaciones del sector de aviación civil.
</t>
  </si>
  <si>
    <t>1. Negociación y revisión del convenio marco de cooperación institucional y Estudio de viabilidad   de oferta  académica  para   funcionarios de la             Entidad.
2. Suscripción de convenios marco de cooperación institucional</t>
  </si>
  <si>
    <t>1. Elaboración de propuesta de resolución para la creación del equipo             colombiano de seguridad operacional
2. Difusión de la resolución
3. Elaboración del plan anual de actividades para el ECSO.</t>
  </si>
  <si>
    <t xml:space="preserve">1. Recolección de la información
2. Elaboración de articulos para el informe
3. Elaboración de gráficas para el informe
4. Elaboración Informe Preliminar Resultados de gestión de seguridad             operacional
</t>
  </si>
  <si>
    <t>1. Cumplimiento de las actividades programadas
2. Presentación de evidencias de cada plan de acción correctivo</t>
  </si>
  <si>
    <t>1. Presentar proyecto Preliminar  de Rev. 03  a la Dirección General para actualizar el PEGASO. 
2. Análisis de faltantes.</t>
  </si>
  <si>
    <t xml:space="preserve">1. Identificar aeronaves con matrículas  inscritas  en el Registro Aeronáutico Nacional en condición de inactividad mayor a tres (3) años.
2. Realizar el estudio jurídico de cada aeronave para determinar si en cada caso aplica alguna de las causales de cancelación previstas por el RAC.
3. Solicitar concepto técnico a las áreas competentes de ser necesario, para evaluar la viabilidad de cancelación de la matrícula de las aeronaves estudiadas.
4. Iniciar la respectiva actuación administrativa de ser procedente, elaborar resolución y una vez ejecutoriada alimentar aplicativo SIGA y digitalizar el expediente en la herramienta mercurio dando cumplimiento ley de archivo.  
</t>
  </si>
  <si>
    <t>1. Estado actual del Sistema de Gestión del Conocimiento.
2. Formular la política de Gestión del Conocimiento.
3. Definir metodología para la gestión del conocimiento en la Cooperación Internacional
3. Implementacion del Sistema de Gestión del Conocimiento mediante la utilización de las TIC´S.</t>
  </si>
  <si>
    <t>1. Analizar el nivel de implementación del Decreto 823 de 2017. 
2. Revisar la estructura organizacional existente a nivel de Grupos y su correlación con el Decreto 823 de 2017.
3. Analizar la desconcentración de roles y responsabilidades en algunas áreas.   
4. Analizar la correlación del Decreto 823 de 2017 con el Plan Estratégico Aeronáutico 2030
5. Documento de recomendación que responda con las necesidades del servicio, de acuerdo con el Modelo de Gestión del Servicio definido por la Entidad.
6. Elaborar un nuevo modelo de los Grupos que soportan la Estructura Organizacional de manera simple
7. Desarrollar proceso de cambio organizacional orientado al nuevo modelo de gestión</t>
  </si>
  <si>
    <t xml:space="preserve">1. Realizar cronograma para la implementación de ISO 9001:2015 en las etapas de la Gestión contractual.
2. Gestionar la implementación de los estándares ISO 9001:2015, de acuerdo al cronograma establecido.
3. Solicitar y presentar la auditoria interna de calidad a las etapas de la Gestión Contractual.
4. Elaborar e iniciar los planes de mejoramiento pertinentes para cumplir con los estándares ISO 9001:2015,de acuerdo a resultado de auditoria interna
 </t>
  </si>
  <si>
    <t>1. Elaborar los procedimientos, instructivos, formatos, necesarios para la estandarización y control de la gestión que se realiza en el Grupo de Servicios Generales.
2. adoptar y socializar los documentos elaborados para la estandarización de la gestión que se realiza en el Grupo de Servicios Generales</t>
  </si>
  <si>
    <t>1. Revisar los flujos y etapas del proceso.
2. Realizar ajustes necesarios para la actualización.</t>
  </si>
  <si>
    <t>1. Revisar los flujos y etapas del proceso.
2. Realizar ajustes necesarios para la actualización</t>
  </si>
  <si>
    <t>FORTALECIMIENTO DE LAS DIRECCIONES REGIONALES AERONÁUTICAS</t>
  </si>
  <si>
    <t>DIRECCIÓN DE INFORMÁTICA</t>
  </si>
  <si>
    <t>Implementación de estándares NTC ISO 9001:2015 en las etapas de la Gestión Contractual</t>
  </si>
  <si>
    <t xml:space="preserve">Actualizar el proceso de Direccionamiento Estratégico de acuerdo con estándares NTC ISO 9001:2015  </t>
  </si>
  <si>
    <t xml:space="preserve">Actualizar el proceso de Gestión de la Educación de acuerdo con estándares NTC ISO 9001:2015   </t>
  </si>
  <si>
    <t xml:space="preserve">Proceso de Direccionamiento Estratégico actualizado  de acuerdo con estándares NTC ISO 9001:2015  </t>
  </si>
  <si>
    <t xml:space="preserve">Proceso de Gestión de la Educación actualizado  de acuerdo con estándares NTC ISO 9001:2015  </t>
  </si>
  <si>
    <t>1. Elaborar informe
2. Remitir Informe</t>
  </si>
  <si>
    <t>INTEGRIDAD
TRANSPARENCIA, ACCESO A LA INFORMACIÓN PÚBLICA Y LUCHA CONTRA LA CORRUPCIÓN
SERVICIO AL CIUDADANO
PARTICIPACIÓN CIUDADANA EN LA GESTIÓN PÚBLICA
RACIONALIZACIÓN DE TRÁMITES.</t>
  </si>
  <si>
    <t>1. Realizar evento de promoción en Urabá dirigido a Fumigadores.
2. Realizar evento de promoción en Pereira dirigido a Escuelas y Aviación General.
3. Realizar evento de promoción en Guaymaral orientado a Escuelas y Aviación General.
4. Realizar evento de promoción en Barranquilla dirigido a  Escuelas, Aviación General y Fumigadores.
5. Realizar evento de promoción en Ibagué dirigido a Fumigadores
6. Realizar evento de promoción en Medellín  dirigido a  Escuelas, Aviación No Regular y Aviación General.
7. Realizar evento de promoción en Eldorado dirigido a Aviación Regular y No Regular.
8. Realizar evento de promoción en Villavicencio dirigido a Aviación No Regular y Fumigadores</t>
  </si>
  <si>
    <t>1. Preparar un Auditor USOAP AIG.
2. Presentar el Cuestionario  Actividades Aeronáuticas del Estado, SAAQ.
3. Actualizar cinco (5) Manuales AIG
4. Presentar una propuesta de Decreto sobre aspectos AIG.
5. Presentar la Notificación Electrónica de Diferencias, EFOD.
6. Presentar las Preguntas de Protocolo de Autoevaluación, PQ´s.
7. Presentar una propuesta modificación RAC 114.
8. Presentar una preauditoria de práctica asistida por el SRVSOP</t>
  </si>
  <si>
    <t xml:space="preserve"> Desarrollar el 100% el Plan Institucional de Capacitación - PIC y oferta  Académica orientada a la formación en  la gestión aeronáutica  integral  y fortalecimiento  institucional </t>
  </si>
  <si>
    <t>1. Convocar y coordinar las mesas estratégicas   entre  el participación del Ministerio de Transporte,  ANI  y demás asistentes requeridos. 
2. Priorizar las obras de cada aeropuerto para llevarlos a la mesa.
3. Trabajar con la Oficina de Planeacion para las respectivas asignaciones presupuestales.
4. Coordinar al interior de la Entidad, el traslado de los recursos a financiar al patrimonio autónomo de los contratos de concesión de El Dorado y Rionegro y otros aeropuertos.</t>
  </si>
  <si>
    <r>
      <t xml:space="preserve">A. Fórmula de Incentivos
</t>
    </r>
    <r>
      <rPr>
        <sz val="10"/>
        <rFont val="Arial"/>
        <family val="2"/>
      </rPr>
      <t>1.</t>
    </r>
    <r>
      <rPr>
        <b/>
        <sz val="10"/>
        <rFont val="Arial"/>
        <family val="2"/>
      </rPr>
      <t xml:space="preserve"> </t>
    </r>
    <r>
      <rPr>
        <sz val="10"/>
        <rFont val="Arial"/>
        <family val="2"/>
      </rPr>
      <t xml:space="preserve">Recopilar informacion sobre esquemas de incentivos diseñados y aplicados en otros aeropuertos(modelo de otros países).
2. Evaluar el grado de aplicación y efectividad de esquemas de incentivos que sean  evaluados, ejemplo (Si hay resultados de estímulos de tráfico, permanencia del servicio). 
3. Formulación de las bases de un esquema de incentivos para aeropuertos en Colombia, identificando los principales factores que puedan estimular la demanda.
</t>
    </r>
    <r>
      <rPr>
        <b/>
        <sz val="10"/>
        <rFont val="Arial"/>
        <family val="2"/>
      </rPr>
      <t xml:space="preserve">
 B Tarifas Competitivas
</t>
    </r>
    <r>
      <rPr>
        <sz val="10"/>
        <rFont val="Arial"/>
        <family val="2"/>
      </rPr>
      <t>1</t>
    </r>
    <r>
      <rPr>
        <b/>
        <sz val="10"/>
        <rFont val="Arial"/>
        <family val="2"/>
      </rPr>
      <t xml:space="preserve">. </t>
    </r>
    <r>
      <rPr>
        <sz val="10"/>
        <rFont val="Arial"/>
        <family val="2"/>
      </rPr>
      <t>Analisis del Bench- marking del estado actual de las tarifas en Colombia y la de los principales aeropuertos de la región que puedan ser compentencia de los aeropuertos colombianos.
2. Medir el impacto por costos aeroportuarios en la productividad del transporte aéreo.
 3. Estructurar diferentes esquemas de tarifas que atiendan un entorno de competitividad.</t>
    </r>
  </si>
  <si>
    <t>Ser una autoridad de aviación civil que la comunidad aeronáutica identifique por su capacidad de actuación y respuesta, dentro de un amplio espectro de facultades, que darán confianza a los usuarios del transporte aéreo y a la OACI.</t>
  </si>
  <si>
    <t>RESPONSABLE</t>
  </si>
  <si>
    <t xml:space="preserve">Fortalecer la gestión financiera a través de mejores prácticas </t>
  </si>
  <si>
    <t>DIRECCION GENERAL
OFICINA ASESORA DE PLANEACIÓN
SECRETARÍA GENERAL</t>
  </si>
  <si>
    <t>1. Backup ISOlución Vr 3- Backup del Administrador
2. Aseguramiento de Calidad funcional básico y de migración. Ambiente de Pruebas Servidor del Cliente.
3. Definir ajustes a la versión detectadas en ambiente de pruebas- procesos- Objetivos , tablas básicas.
4. Ajustes Incidencias de Migración
5. Capacitación en ambiente de producción
6. Instalación Isolución Versión 4,8 en Producción Servidor del Cliente
7 Revisar la Migración Ambiente de Producción Servidor del Cliente.
8. Ajustar tablas básicas y revisión  de la parametrización del aplicativo. Número de acceso a usuarios por una semana.
9. Aseguramiento de Calidad Migración.
10. Aseguramiento de Calidad Migración.
11. Ajustes Migración.
12. Puesta en marcha, salida en vivo.
13. Capacitación Equipos de Gerencia, ambiente de pruebas</t>
  </si>
  <si>
    <t>Auditorías internas realizadas</t>
  </si>
  <si>
    <t>Número de hallazgos cerrados / Total de hallazgos</t>
  </si>
  <si>
    <t>Lograr que los Estados Financieros de la Entidad reflejen fielmente todos los aspectos reales y que la ejecución presupuestal de la vigencia se realice en condiciones adecuadas de razonabilidad</t>
  </si>
  <si>
    <t>Fortalecer  el Sistema de Control Interno.</t>
  </si>
  <si>
    <t xml:space="preserve"> Hallazgos cerrados / total de hallazgos hasta el 2018</t>
  </si>
  <si>
    <t xml:space="preserve">1.  Mantener Actualizada la Matriz de Pagos de Sentencias y Conciliaciones para la vigencia 2019
</t>
  </si>
  <si>
    <t xml:space="preserve">Cerrar el 100% de hallazgos hasta la vigencia 2018.  </t>
  </si>
  <si>
    <t xml:space="preserve">1. Gestionar con los procesos responsables acciones de mejora efectivas para lograr el fenecimiento de la cuenta.
2. Verificar la efectividad de la acciones propuestas en el Plan de Mejoramiento Institucional de los hallazgos que impactan el fenecimiento de la cuenta fiscal.
3. Análisis y clasificación de los hallazgos de la Oficina de Control Interno transversales originados en los diferentes procesos que impactan la razonabilidad de los estados financieros y por ende el fenecimiento de la cuenta fiscal.
4. Verificar la efectividad del plan de acción de los hallazgos de la Oficina de Control Interno relacionados con el fenecimiento de la cuenta y adicionar las acciones que se consideren necesarias para subsanarlos. 
5. Incluir como unidades auditables los aspectos más críticos que han impedido que la Entidad fenezca la cuenta fiscal.
</t>
  </si>
  <si>
    <t xml:space="preserve">1. Determinar la causa raíz para disminuir el riesgo jurídico en la entidad
2. Estructurar el mejoramiento frente al cobro coactivo
3. Estructurar el mejoramiento frente a los conceptos jurídicos y la asistencia legal que respaldan las decisiones de la entidad
4. Estructurar el mejoramiento de la representación  judicial
5. Estructurar el mejoramiento de la defensa constitucional y administrativa
6. Plan de acción para mitigar el daño antijuridico 
</t>
  </si>
  <si>
    <t>1- Documento de Diagnóstico de la operación.  
2. Priorizar inversiones y actividades en mesas de trabajo.
3. Documento final de viabilidad.</t>
  </si>
  <si>
    <r>
      <t xml:space="preserve">Actualizar </t>
    </r>
    <r>
      <rPr>
        <sz val="10"/>
        <color theme="0"/>
        <rFont val="Arial"/>
        <family val="2"/>
      </rPr>
      <t>el Manual del Sistema de Gestión de Seguridad</t>
    </r>
    <r>
      <rPr>
        <sz val="10"/>
        <rFont val="Arial"/>
        <family val="2"/>
      </rPr>
      <t xml:space="preserve"> Operacional de la Secretaria de Sistemas Operacionales </t>
    </r>
    <r>
      <rPr>
        <sz val="10"/>
        <color theme="0"/>
        <rFont val="Arial"/>
        <family val="2"/>
      </rPr>
      <t>Versión 2</t>
    </r>
  </si>
  <si>
    <r>
      <t xml:space="preserve">Base de Datos </t>
    </r>
    <r>
      <rPr>
        <sz val="10"/>
        <color theme="0"/>
        <rFont val="Arial"/>
        <family val="2"/>
      </rPr>
      <t>Actualizada</t>
    </r>
  </si>
  <si>
    <t>Manual de SMS socializado</t>
  </si>
  <si>
    <t xml:space="preserve">SMS aprobado </t>
  </si>
  <si>
    <t>Documento SMS Aprobado. (Dos)</t>
  </si>
  <si>
    <t xml:space="preserve">1. Clasificación, Depuración y Distribución  
2. verificación de la efectividad de las acciones
3. Auditoria a la Base de Datos
</t>
  </si>
  <si>
    <t xml:space="preserve">1. Producir los instrumentos descritos en el Manual SMS
2. Aplicar los instrumentos en los procesos del prestador de servicios
3. Incluir en el aplicativo Isolución las actividades previas
4. Evaluación de resultados
</t>
  </si>
  <si>
    <r>
      <rPr>
        <sz val="10"/>
        <color rgb="FFFF0000"/>
        <rFont val="Arial"/>
        <family val="2"/>
      </rPr>
      <t xml:space="preserve">1. Plan de trabajo para la actualización de los espacios aéreos. </t>
    </r>
    <r>
      <rPr>
        <sz val="10"/>
        <rFont val="Arial"/>
        <family val="2"/>
      </rPr>
      <t xml:space="preserve">
2. Documento de justificación de la necesidad.
2. Contratación del concepto de espacio aéreo</t>
    </r>
    <r>
      <rPr>
        <sz val="10"/>
        <color rgb="FFFF0000"/>
        <rFont val="Arial"/>
        <family val="2"/>
      </rPr>
      <t xml:space="preserve"> TMA</t>
    </r>
    <r>
      <rPr>
        <sz val="10"/>
        <rFont val="Arial"/>
        <family val="2"/>
      </rPr>
      <t xml:space="preserve">.
3. Concepto operacional renovado </t>
    </r>
    <r>
      <rPr>
        <sz val="10"/>
        <color rgb="FFFF0000"/>
        <rFont val="Arial"/>
        <family val="2"/>
      </rPr>
      <t>(Estudio)</t>
    </r>
    <r>
      <rPr>
        <sz val="10"/>
        <rFont val="Arial"/>
        <family val="2"/>
      </rPr>
      <t xml:space="preserve">
5. Espacio Aéreo actualizado </t>
    </r>
    <r>
      <rPr>
        <sz val="10"/>
        <color rgb="FFFF0000"/>
        <rFont val="Arial"/>
        <family val="2"/>
      </rPr>
      <t>AIP</t>
    </r>
    <r>
      <rPr>
        <sz val="10"/>
        <rFont val="Arial"/>
        <family val="2"/>
      </rPr>
      <t>.</t>
    </r>
  </si>
  <si>
    <r>
      <t xml:space="preserve">SECRETARÍA DE SISTEMAS OPERACIONALES.
</t>
    </r>
    <r>
      <rPr>
        <sz val="10"/>
        <color rgb="FFFF0000"/>
        <rFont val="Arial"/>
        <family val="2"/>
      </rPr>
      <t>GRUPO DE PLANIFICACIÓN AEROPORTUARIA.</t>
    </r>
  </si>
  <si>
    <r>
      <t xml:space="preserve">Establecer un operador de mantenimiento del lado </t>
    </r>
    <r>
      <rPr>
        <sz val="10"/>
        <color rgb="FFFF0000"/>
        <rFont val="Arial"/>
        <family val="2"/>
      </rPr>
      <t>aire</t>
    </r>
    <r>
      <rPr>
        <sz val="10"/>
        <rFont val="Arial"/>
        <family val="2"/>
      </rPr>
      <t xml:space="preserve"> integral.</t>
    </r>
  </si>
  <si>
    <t>1. Evaluación de información existente
2. Evaluación de la infraestructura
3. Matriz multicriterio
4. Documento de planificación de la ciudad Región</t>
  </si>
  <si>
    <r>
      <t xml:space="preserve">DIRECCIÓN DE INFRAESTRUCTURA 
OFICINA DE COMERCIALIZACIÓN E INVERSIÓN.
</t>
    </r>
    <r>
      <rPr>
        <sz val="10"/>
        <color rgb="FFFF0000"/>
        <rFont val="Arial"/>
        <family val="2"/>
      </rPr>
      <t>GRUPO DE INMUEBLES
DIRECCIÓN DE TELECOMUNICACIONE</t>
    </r>
  </si>
  <si>
    <t xml:space="preserve">1. Evaluar la información.  
2. Realizar análisis de factibilidad
3. Documento de factibilidad. </t>
  </si>
  <si>
    <t>Documento Optimización e implementación del Plan Estratégico Ambiental del sector transporte aéreo.</t>
  </si>
  <si>
    <r>
      <t xml:space="preserve">1. </t>
    </r>
    <r>
      <rPr>
        <sz val="10"/>
        <color rgb="FFFF0000"/>
        <rFont val="Arial"/>
        <family val="2"/>
      </rPr>
      <t>Diagnostico de la información actual y por complementar</t>
    </r>
    <r>
      <rPr>
        <sz val="10"/>
        <rFont val="Arial"/>
        <family val="2"/>
      </rPr>
      <t xml:space="preserve">
2. Programación de actividades y cronograma
3</t>
    </r>
    <r>
      <rPr>
        <sz val="10"/>
        <color rgb="FFFF0000"/>
        <rFont val="Arial"/>
        <family val="2"/>
      </rPr>
      <t xml:space="preserve">.Proceso contractual realizado
4. Documento Optimización e implementación del Plan Estratégico Ambiental del sector transporte aéreo.
</t>
    </r>
  </si>
  <si>
    <t xml:space="preserve">1. Análisis de informes de los paneles de expertos por parte del comité de         estándares de vuelo.
2. Identificación de recomendaciones adicionales propuestas por Colombia. 
3.  Aportes de Colombia al SRVSOP
</t>
  </si>
  <si>
    <t>1. Establecer actividades a realizar en el marco de la estrategia para fortalecer las actividades de supervisión
2. Desarrollar actividades definidas en el marco de la estrategia para fortalecer las funciones de supervisión</t>
  </si>
  <si>
    <t xml:space="preserve">1. Elaborar los procedimientos, instructivos, formatos, necesarios para la estandarización y control de la gestión que se realiza en el Grupo de almacén y Seguros.
2. Adoptar y socializar los documentos elaborados para la estandarización de la gestión que se realiza en el Grupo de almacén y Grupo de Seguros.
</t>
  </si>
  <si>
    <t xml:space="preserve">Realizar la optimización e implementación del Plan Estratégico Ambiental del sector transporte aéreo. </t>
  </si>
  <si>
    <t>Optimización e implementación del Plan Estratégico Ambiental del sector transporte aéreo.</t>
  </si>
  <si>
    <r>
      <t>Estudio</t>
    </r>
    <r>
      <rPr>
        <sz val="10"/>
        <color rgb="FFFF0000"/>
        <rFont val="Arial"/>
        <family val="2"/>
      </rPr>
      <t xml:space="preserve"> elaborado.</t>
    </r>
  </si>
  <si>
    <r>
      <t>1. Recopilar información sobre ingresos regulados y no regulados.
2. Agrupar la información por tipo o categoría de aeropuertos identificando las proporciones actuales de participación de los ingresos regulados y no regulados.
3. Revisar casos de éxito en otros países  que han diversificado la participación de estos ingresos para identificar la posible adopción de estos en nuestro sistema.
4. Verificar la adaptabilidad de estos factores y en función de ellos d</t>
    </r>
    <r>
      <rPr>
        <sz val="10"/>
        <color rgb="FFFF0000"/>
        <rFont val="Arial"/>
        <family val="2"/>
      </rPr>
      <t>e</t>
    </r>
    <r>
      <rPr>
        <sz val="10"/>
        <rFont val="Arial"/>
        <family val="2"/>
      </rPr>
      <t>finir el avance de metas para lograr una mayor participación de los ingresos.
5.</t>
    </r>
    <r>
      <rPr>
        <sz val="10"/>
        <color rgb="FFFF0000"/>
        <rFont val="Arial"/>
        <family val="2"/>
      </rPr>
      <t>Presentar</t>
    </r>
    <r>
      <rPr>
        <sz val="10"/>
        <rFont val="Arial"/>
        <family val="2"/>
      </rPr>
      <t xml:space="preserve"> resultados.</t>
    </r>
  </si>
  <si>
    <t xml:space="preserve">Utilizar la herramienta del procedimiento de Manejo de APP-IP de los proyectos de concesión presentados por ANI a la Aerocivil. </t>
  </si>
  <si>
    <t xml:space="preserve">Actividades Desarrolladas para la Viabilización </t>
  </si>
  <si>
    <t>Total de actividades ejecutadas para la viabilización / Total de actividades programadas para la viabilización programadas.</t>
  </si>
  <si>
    <r>
      <t>1. Actualizar la hoja de ruta de</t>
    </r>
    <r>
      <rPr>
        <sz val="10"/>
        <color rgb="FFFF0000"/>
        <rFont val="Arial"/>
        <family val="2"/>
      </rPr>
      <t xml:space="preserve"> viabilización</t>
    </r>
    <r>
      <rPr>
        <sz val="10"/>
        <rFont val="Arial"/>
        <family val="2"/>
      </rPr>
      <t xml:space="preserve">.    
2. Programación de actividades  y cronograma
3. Ejecución de actividades y evaluación. </t>
    </r>
  </si>
  <si>
    <t>CENTRO DE ESTUDIOS AERONÁUTICOS (CEA).</t>
  </si>
  <si>
    <t>RESPONSABLE EN OAP DE APOYAR EVALUACIÓN</t>
  </si>
  <si>
    <t>PATRICIA ELENA CARDENAS</t>
  </si>
  <si>
    <t>ALFONSO DE JESUS BARRIOS</t>
  </si>
  <si>
    <t>DEMETRIO CAPADOR</t>
  </si>
  <si>
    <t>LUISA CAMILA ARIAS</t>
  </si>
  <si>
    <t>JORGE VILLOTA</t>
  </si>
  <si>
    <t>PABLO ALEJANDRO GIRALDO</t>
  </si>
  <si>
    <t>CENAIDA JEREZ</t>
  </si>
  <si>
    <t>FABIO CELY</t>
  </si>
  <si>
    <t>LINA MARCELA MORALES</t>
  </si>
  <si>
    <t>LUZ MELBA CASTAÑEDA</t>
  </si>
  <si>
    <t>FANNY PEREIRA GÓEZ</t>
  </si>
  <si>
    <t>MARTHA PATRICIA BARRERA</t>
  </si>
  <si>
    <t xml:space="preserve">PABLO ALEJANDRO GIRALDO </t>
  </si>
  <si>
    <t>OBJETIVO INSTITUCIONAL</t>
  </si>
  <si>
    <t>CENAIDA JEREZ RUIZ</t>
  </si>
  <si>
    <t>RESPONSABLE DE EVALUAR OAP</t>
  </si>
  <si>
    <t>ÁREA A LA QUE SE EVALUA</t>
  </si>
  <si>
    <t>TALENTO HUMANO / ESTRUCTURA / SISTEMA GESTIÓN CONOCIMIENTO / PROCESOS</t>
  </si>
  <si>
    <t>TOTAL ACTIVIDADES A EVALUAR</t>
  </si>
  <si>
    <t>INSTITUCIONALIDAD</t>
  </si>
  <si>
    <t>INSTITUCIONALIDAD /INFRAESTRUCTURA Y SOSTENIBILIDAD AMBIENTAL / PROCESOS</t>
  </si>
  <si>
    <r>
      <rPr>
        <b/>
        <u/>
        <sz val="11"/>
        <color theme="1"/>
        <rFont val="Calibri"/>
        <family val="2"/>
        <scheme val="minor"/>
      </rPr>
      <t>OAP</t>
    </r>
    <r>
      <rPr>
        <sz val="11"/>
        <color theme="1"/>
        <rFont val="Calibri"/>
        <family val="2"/>
        <scheme val="minor"/>
      </rPr>
      <t xml:space="preserve"> /SSO/OCEI</t>
    </r>
  </si>
  <si>
    <t>CLAUDIA YANNETH GARCÍA</t>
  </si>
  <si>
    <t>SSO (SMS)</t>
  </si>
  <si>
    <t xml:space="preserve"> SEGURIDAD OPERACIONAL Y DE LA AVIACIÓN CIVIL</t>
  </si>
  <si>
    <t>INVESTIGACIÓN DE ACCIDENTES</t>
  </si>
  <si>
    <t>CONECTIVIDAD / TECNOLOGÍA DE LA INFORMACIÓN Y COMUNICACIONES - TIC´S</t>
  </si>
  <si>
    <t>OTA (NORMAS) / TICS</t>
  </si>
  <si>
    <t>FANNY PEREIRA</t>
  </si>
  <si>
    <t>INFRAESTRUCTURA Y SOSTENIBILIDAD AMBIENTAL</t>
  </si>
  <si>
    <t>SSO</t>
  </si>
  <si>
    <t xml:space="preserve">INSTITUCIONALIDAD / CONTROL INTERNO / ANTICORRUPCIÓN </t>
  </si>
  <si>
    <t>IA/OCI/OAP/SG/DG</t>
  </si>
  <si>
    <t xml:space="preserve"> INSTITUCIONALIDAD / SEGURIDAD OPERACIONAL Y DE LA AVIACIÓN CIVIL</t>
  </si>
  <si>
    <t>OAP/GPA/SSOAC (INDUSTRIA)</t>
  </si>
  <si>
    <t>SG/OAP/GCP/SSOAC</t>
  </si>
  <si>
    <t>CONECTIVIDAD /COMPETITIVIDAD /INFRAESTRUCTURA Y SOSTENIBILIDAD AMBIENTAL</t>
  </si>
  <si>
    <t>OTA/OAP/OCEI/DSA</t>
  </si>
  <si>
    <t xml:space="preserve">CONECTIVIDAD / COMPETITIVIDAD/ INFRAESTRUCTURA Y SOSTENIBILIDAD AMBIENTAL /  INDUSTRIA AERONÁUTICA Y CADENA DE SUMINISTRO: </t>
  </si>
  <si>
    <t>OCEI/ SSO/ OJ/ ORA/SSOAC</t>
  </si>
  <si>
    <t>COMPETITIVIDAD / SEGURIDAD OPERACIONAL Y DE LA AVIACIÓN CIVIL/QUEHACER JURIDICO DE LA ENTIDAD</t>
  </si>
  <si>
    <t>DIA/ SSOAC/ REGIONALES</t>
  </si>
  <si>
    <t xml:space="preserve"> INFRAESTRUCTURA Y SOSTENIBILIDAD AMBIENTAL / SEGURIDAD OPERACIONAL Y DE LA AVIACIÓN CIVIL / FORTALECIMIENTO DE LAS DIRECCIONES REGIONALES AERONÁUTICAS</t>
  </si>
  <si>
    <t>TOTAL</t>
  </si>
  <si>
    <t>DESARROLLO DEL TALENTO HUMANO EN EL SECTOR / PROCESOS</t>
  </si>
  <si>
    <t>CEA /DTH</t>
  </si>
  <si>
    <t>Número</t>
  </si>
  <si>
    <t>P</t>
  </si>
  <si>
    <t>E</t>
  </si>
  <si>
    <t>1. Revisión Marco Legal Nacional e Internacional de la Aviación Civil.</t>
  </si>
  <si>
    <t>2. Identificación de Entidades del Estado con duplicidad de competencias.</t>
  </si>
  <si>
    <t>3. Definición del alcance de las competencias de cada una de las entidades partícipes del sector.</t>
  </si>
  <si>
    <t>4. Revisión Normas y propuesta de ajustes para alcanzar un mayor articulación entre las entidades del sector de la aviación civil.</t>
  </si>
  <si>
    <t>PONDERACION ACTIVIDAD</t>
  </si>
  <si>
    <r>
      <rPr>
        <b/>
        <sz val="10"/>
        <rFont val="Verdana"/>
        <family val="2"/>
      </rPr>
      <t>1. INSTITUCIONALIDAD:</t>
    </r>
    <r>
      <rPr>
        <sz val="10"/>
        <rFont val="Verdana"/>
        <family val="2"/>
      </rPr>
      <t xml:space="preserve"> Consolidar los roles de autoridad, de prestación del servicio y de investigación de accidentes para dinamizar el crecimiento del transporte aéreo, contribuyendo así a la aviación civil colombiana. </t>
    </r>
  </si>
  <si>
    <r>
      <rPr>
        <u/>
        <sz val="10"/>
        <rFont val="Verdana"/>
        <family val="2"/>
      </rPr>
      <t>Número áreas listas x 100</t>
    </r>
    <r>
      <rPr>
        <sz val="10"/>
        <rFont val="Verdana"/>
        <family val="2"/>
      </rPr>
      <t xml:space="preserve">
Número áreas planeadas</t>
    </r>
  </si>
  <si>
    <t>ACUMULADO</t>
  </si>
  <si>
    <t>2. Coordinación de la logística.</t>
  </si>
  <si>
    <t>3. Ejecución de la parte académica de los mismos.</t>
  </si>
  <si>
    <t>4. Preparación de la documentación resultante.</t>
  </si>
  <si>
    <t>5. Conclusiones y Recomendaciones de cada evento.</t>
  </si>
  <si>
    <t>1. Preparación de los Foros.</t>
  </si>
  <si>
    <t>EVALUACIÓN TRIM I</t>
  </si>
  <si>
    <t>EVALUACIÓN TRIM II</t>
  </si>
  <si>
    <t>EVALUACIÓN TRIM III</t>
  </si>
  <si>
    <t>EVALUACIÓN TRIM IV</t>
  </si>
  <si>
    <t xml:space="preserve">UNIDAD ADMINISTRATIVA ESPECIAL DE AERONAÚTICA CIVIL
EVALUACIÓN PLAN ACCIÓN 2019 -  COMPROMISOS Y/O ACCIONES </t>
  </si>
  <si>
    <t>1. Realizar el agendamiento de citas de negocios para ser desarrolladas en el marco de F AIR COLOMBIA 2019.</t>
  </si>
  <si>
    <t>2. Diseñar una agenda de negocios en la que se atiendan los requerimientos de los expositores a F AIR COLOMBIA 2019. Se plantea un incremento de 5% en las citas de negocios agendadas.</t>
  </si>
  <si>
    <t>1. Determinar los Estados que potencialmente sean candidatos para un Acuerdo MoU.</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</si>
  <si>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</si>
  <si>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</si>
  <si>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</si>
  <si>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</si>
  <si>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</si>
  <si>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</si>
  <si>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</si>
  <si>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4. Preparar la información pertinente para firma de los Anexos.</t>
  </si>
  <si>
    <t>5. Presentar a la Dirección General los documentos requeridos para la firma de Anexos.</t>
  </si>
  <si>
    <t>1. Definir asignación de espacios</t>
  </si>
  <si>
    <t>2. Presupuestar adecuaciones locativas</t>
  </si>
  <si>
    <t>3. Iniciar proceso adquisición equipos y materiales.</t>
  </si>
  <si>
    <t>4. Iniciar proceso adecuaciones locativas.</t>
  </si>
  <si>
    <t>5. Iniciar obras de adecuación y dotación.</t>
  </si>
  <si>
    <t>6. Apertura área administrativa y bodega.</t>
  </si>
  <si>
    <t>7. Apertura área reconstrucción</t>
  </si>
  <si>
    <t>9. Apertura laboratorio registradores.</t>
  </si>
  <si>
    <t>8. Apertura laboratorio metalurgia</t>
  </si>
  <si>
    <t>1. Presentar 10 investigaciones al I Consejo Seguridad</t>
  </si>
  <si>
    <t>2. Presentar 10 investigaciones al II Consejo Seguridad</t>
  </si>
  <si>
    <t>1. Presentar 4 investigaciones al II Consejo Seguridad</t>
  </si>
  <si>
    <t>2. Presentar 4 investigaciones al III Consejo Seguridad</t>
  </si>
  <si>
    <t>3. Presentar 4 investigaciones al IV Consejo Seguridad</t>
  </si>
  <si>
    <t>2. Aprobación y registro en Isolución.</t>
  </si>
  <si>
    <t xml:space="preserve">3. Difusión del Plan </t>
  </si>
  <si>
    <t xml:space="preserve">4. Efectuar dos reuniones de difusión con Operadores Aéreos. </t>
  </si>
  <si>
    <t>1. Desarrollar la metodología de actualización</t>
  </si>
  <si>
    <t>2. Desarrollar la jornada de actualización.</t>
  </si>
  <si>
    <t>3. Actualizar y publicar el documento del PNA COL Actualizado.</t>
  </si>
  <si>
    <t>2. Presentar el proyecto para visto bueno.</t>
  </si>
  <si>
    <t>3. Publicar y acoger el proyecto de Modelo de Gestión.</t>
  </si>
  <si>
    <t>4. Divulgar y socializar el nuevo Modelo de Gestión de las Regionales.</t>
  </si>
  <si>
    <t>1. Elaborar el modelo de gestión de las Gerencias Integrales</t>
  </si>
  <si>
    <t>2. Estructurar las Gerencias de los aeropuertos troncales y la Ciudad Región</t>
  </si>
  <si>
    <t>3. Publicar y acoger el proyecto de Modelo de Gerencia</t>
  </si>
  <si>
    <t>4. Divulgar y socializar el nuevo Modelo de Gerencia Integral</t>
  </si>
  <si>
    <t>1. Desarrollo de un evento de promocion de la conectividad.</t>
  </si>
  <si>
    <t>2. Preparación y envío de cartas de intención a estados de interés.</t>
  </si>
  <si>
    <t>3. Mesas de Acuerdos Bilaterales con estados interesados</t>
  </si>
  <si>
    <t>4. Acuerdos suscritos.</t>
  </si>
  <si>
    <t>1. Revisión del Proyecto de Norma RAC 3</t>
  </si>
  <si>
    <t>2. Socialización del proyecto de Norma RAC 3</t>
  </si>
  <si>
    <t>3. Adopción del RAC 3 y su correspondiente publicación</t>
  </si>
  <si>
    <t>4. Campaña de divulgación del nuevo  RAC 3</t>
  </si>
  <si>
    <t>1. Desarrollar la metogología para determinar las métricas de conectividad por aeropuerto.</t>
  </si>
  <si>
    <t>2. Establecer el mapa de interesados y colaboradores en las regiones.</t>
  </si>
  <si>
    <t>3. Realizar los encuentros Regionales y suscripción de pactos.</t>
  </si>
  <si>
    <t>4. Documento de conclusiones y recomendaciones publicado.</t>
  </si>
  <si>
    <t>5. Seguimiento a los compromisos.</t>
  </si>
  <si>
    <t>1. Adecuar y extender el marco regulatorio de las medidas para facilitar la conectividad aérea en el país hoy contenida en la Res. 1777 de 2018.</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</si>
  <si>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</si>
  <si>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</si>
  <si>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</si>
  <si>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2. Proponer y desarrollar una propuesta de política pública y de  nueva Metodología para la prestación de los Servicios Aéreos Esenciales.</t>
  </si>
  <si>
    <t>3. Socializar la propuesta de política pública y la Metodología.</t>
  </si>
  <si>
    <t>4. Gestión ante el DNP para la adopción de la nueva política pública y su metodología.</t>
  </si>
  <si>
    <t>1. Inventario de la normatividad aplicable, estado helipuertos información AIS y autorizaciones.</t>
  </si>
  <si>
    <t>2. Documento de Prefactibilidad.</t>
  </si>
  <si>
    <t>3. Evaluación de la mejor forma de continuar con la factibilidad.</t>
  </si>
  <si>
    <t>4. Desarrollar la factibilidad.</t>
  </si>
  <si>
    <t>5. Presentación del documento final.</t>
  </si>
  <si>
    <t>A. Fórmula de Incentivos
2. Evaluar el grado de aplicación y efectividad de esquemas de incentivos que sean  evaluados, ejemplo (Si hay resultados de estímulos de tráfico, permanencia del servicio).</t>
  </si>
  <si>
    <t xml:space="preserve">A. Fórmula de Incentivos
3. Formulación de las bases de un esquema de incentivos para aeropuertos en Colombia, identificando los principales factores que puedan estimular la demanda.
</t>
  </si>
  <si>
    <t xml:space="preserve"> B Tarifas Competitivas
2. Medir el impacto por costos aeroportuarios en la productividad del transporte aéreo.</t>
  </si>
  <si>
    <t xml:space="preserve"> B Tarifas Competitivas
 3. Estructurar diferentes esquemas de tarifas que atiendan un entorno de competitividad.</t>
  </si>
  <si>
    <r>
      <rPr>
        <b/>
        <sz val="10"/>
        <rFont val="Verdana"/>
        <family val="2"/>
      </rPr>
      <t xml:space="preserve">2. CONECTIVIDAD: </t>
    </r>
    <r>
      <rPr>
        <sz val="10"/>
        <rFont val="Verdana"/>
        <family val="2"/>
      </rPr>
      <t xml:space="preserve">
Construir una red de servicios de transporte aéreo eficiente que una las regiones del país con los principales centros de producción y de consumo nacionales y del mundo, aprovechando su capacidad integradora.
</t>
    </r>
  </si>
  <si>
    <r>
      <t>1. Coordinación de mesas de trabajo para la "</t>
    </r>
    <r>
      <rPr>
        <i/>
        <sz val="10"/>
        <rFont val="Verdana"/>
        <family val="2"/>
      </rPr>
      <t>Revisión de la Metodología para la prestación de los Servicios Aéreos Esenciales</t>
    </r>
    <r>
      <rPr>
        <sz val="10"/>
        <rFont val="Verdana"/>
        <family val="2"/>
      </rPr>
      <t>".</t>
    </r>
  </si>
  <si>
    <r>
      <rPr>
        <b/>
        <sz val="10"/>
        <rFont val="Verdana"/>
        <family val="2"/>
      </rPr>
      <t xml:space="preserve"> 2. COMPETITIVIDAD : 
</t>
    </r>
    <r>
      <rPr>
        <sz val="10"/>
        <rFont val="Verdana"/>
        <family val="2"/>
      </rPr>
      <t xml:space="preserve"> Desarrollar políticas públicas y estrategias que fortalezcan el factor de productividad del transporte aéreo y estimulen los servicios para el crecimiento de la aviación civil en Colombia.</t>
    </r>
  </si>
  <si>
    <r>
      <t xml:space="preserve">A. Fórmula de Incentivos
</t>
    </r>
    <r>
      <rPr>
        <sz val="10"/>
        <rFont val="Verdana"/>
        <family val="2"/>
      </rPr>
      <t>1.</t>
    </r>
    <r>
      <rPr>
        <b/>
        <sz val="10"/>
        <rFont val="Verdana"/>
        <family val="2"/>
      </rPr>
      <t xml:space="preserve"> </t>
    </r>
    <r>
      <rPr>
        <sz val="10"/>
        <rFont val="Verdana"/>
        <family val="2"/>
      </rPr>
      <t xml:space="preserve">Recopilar informacion sobre esquemas de incentivos diseñados y aplicados en otros aeropuertos(modelo de otros países).
</t>
    </r>
  </si>
  <si>
    <r>
      <rPr>
        <b/>
        <sz val="10"/>
        <rFont val="Verdana"/>
        <family val="2"/>
      </rPr>
      <t xml:space="preserve"> B Tarifas Competitivas</t>
    </r>
    <r>
      <rPr>
        <sz val="10"/>
        <rFont val="Verdana"/>
        <family val="2"/>
      </rPr>
      <t xml:space="preserve">
1. Analisis del Bench- marking del estado actual de las tarifas en Colombia y la de los principales aeropuertos de la región que puedan ser compentencia de los aeropuertos colombianos.</t>
    </r>
  </si>
  <si>
    <r>
      <t>Estudio</t>
    </r>
    <r>
      <rPr>
        <sz val="10"/>
        <color rgb="FFFF0000"/>
        <rFont val="Verdana"/>
        <family val="2"/>
      </rPr>
      <t xml:space="preserve"> elaborado.</t>
    </r>
  </si>
  <si>
    <t>1. Establecer la metodología de la mesa de trabajo.</t>
  </si>
  <si>
    <t>2. Convocar a la mesa de trabajo.</t>
  </si>
  <si>
    <t>3. Reuniones de la mesa de trabajo.</t>
  </si>
  <si>
    <t>4. Elaboración de actas.</t>
  </si>
  <si>
    <t>1. Diagnóstico Inicial y metodología de trabajo.</t>
  </si>
  <si>
    <t>2. Convocatorias y reuniones de la mesa de trabajo.</t>
  </si>
  <si>
    <t>3. Elaboración del documento.</t>
  </si>
  <si>
    <t>4. Convocatoria a Foro de debate sobre los resultados.</t>
  </si>
  <si>
    <t>1. Diagnóstico del flujograma del trámite.</t>
  </si>
  <si>
    <t>2. Convocar mesa de trabajo con Tics - OAP.</t>
  </si>
  <si>
    <t>4. Elaboración de nuevo procedimiento</t>
  </si>
  <si>
    <t xml:space="preserve">1. Diagnóstico Inicial y metodología de trabajo
</t>
  </si>
  <si>
    <t>3. Elaboraciòn del documento.</t>
  </si>
  <si>
    <t>4. adoptar modificación.</t>
  </si>
  <si>
    <t>4. Adoptar modificación.</t>
  </si>
  <si>
    <t>1. Recopilar información sobre ingresos regulados y no regulados.</t>
  </si>
  <si>
    <t>2. Agrupar la información por tipo o categoría de aeropuertos identificando las proporciones actuales de participación de los ingresos regulados y no regulados.</t>
  </si>
  <si>
    <t>3. Revisar casos de éxito en otros países  que han diversificado la participación de estos ingresos para identificar la posible adopción de estos en nuestro sistema.</t>
  </si>
  <si>
    <t>1. Convocar y coordinar las mesas estratégicas   entre  el participación del Ministerio de Transporte,  ANI  y demás asistentes requeridos.</t>
  </si>
  <si>
    <t>2. Priorizar las obras de cada aeropuerto para llevarlos a la mesa.</t>
  </si>
  <si>
    <t>3. Trabajar con la Oficina de Planeacion para las respectivas asignaciones presupuestales.</t>
  </si>
  <si>
    <t>4. Coordinar al interior de la Entidad, el traslado de los recursos a financiar al patrimonio autónomo de los contratos de concesión de El Dorado y Rionegro y otros aeropuertos.</t>
  </si>
  <si>
    <t>1- Documento de Diagnóstico de la operación de la Aviación General.</t>
  </si>
  <si>
    <t>2. Priorizar las Obras en mesas de trabajo.</t>
  </si>
  <si>
    <t>3. Documento final del Plan de Acción para la Aviación General.</t>
  </si>
  <si>
    <r>
      <rPr>
        <b/>
        <sz val="10"/>
        <color theme="1"/>
        <rFont val="Verdana"/>
        <family val="2"/>
      </rPr>
      <t>4. INFRAESTRUCTURA Y SOSTENIBILIDAD AMBIENTAL:</t>
    </r>
    <r>
      <rPr>
        <sz val="10"/>
        <color theme="1"/>
        <rFont val="Verdana"/>
        <family val="2"/>
      </rPr>
      <t xml:space="preserve"> Lograr que la infraestructura, los servicios aeroportuarios, de navegación aérea y la intermodal dad, cuenten con capacidad y eficiencia para atender el crecimiento de la demanda del sector en un contexto ambientalmente sostenible.</t>
    </r>
  </si>
  <si>
    <r>
      <t xml:space="preserve">Establecer un operador de mantenimiento del lado </t>
    </r>
    <r>
      <rPr>
        <sz val="10"/>
        <color rgb="FFFF0000"/>
        <rFont val="Verdana"/>
        <family val="2"/>
      </rPr>
      <t>aire</t>
    </r>
    <r>
      <rPr>
        <sz val="10"/>
        <rFont val="Verdana"/>
        <family val="2"/>
      </rPr>
      <t xml:space="preserve"> integral.</t>
    </r>
  </si>
  <si>
    <t>FANNY PEREIRA GOEZ</t>
  </si>
  <si>
    <t>1. Plan de trabajo para la actualización de los espacios aéreos.</t>
  </si>
  <si>
    <t>2. Documento de justificación de la necesidad.</t>
  </si>
  <si>
    <t>3. Contratación del concepto de espacio aéreo TMA.</t>
  </si>
  <si>
    <t>4. Concepto operacional renovado (Estudio)</t>
  </si>
  <si>
    <t>5. Espacio Aéreo actualizado AIP.</t>
  </si>
  <si>
    <t>1. Documento de factibilidad y estudios previos.</t>
  </si>
  <si>
    <t>2. Proceso precontractual.</t>
  </si>
  <si>
    <t>3. Adjudicación contrato.</t>
  </si>
  <si>
    <t>1. Documento de Diagnóstico de la operación.</t>
  </si>
  <si>
    <t>2. Priorizar inversiones y actividades en mesas de trabajo.</t>
  </si>
  <si>
    <t>3. Documento final de viabilidad.</t>
  </si>
  <si>
    <t>1. Evaluación de información existente</t>
  </si>
  <si>
    <t>2. Evaluación de la infraestructura</t>
  </si>
  <si>
    <t>3. Matriz multicriterio</t>
  </si>
  <si>
    <t>4. Documento de planificación de la ciudad Región</t>
  </si>
  <si>
    <t>1. Elaborar los informes sobre el seguimiento de las Actas de Comité Operativo.</t>
  </si>
  <si>
    <t>1. Desarrollar los Comités Operativos.</t>
  </si>
  <si>
    <t>2. Levantamiento de las actas correspondientes.</t>
  </si>
  <si>
    <t>Avance en la ejecución y desarrollo de la infraestructura planificada para aeropuerto de Rionegro.</t>
  </si>
  <si>
    <t>Desarrollar la infraestructura para centros de conexión (HUBs) complementarios para la aviación continental, que provean servicios punto a punto a los más importantes nodos internacionales.</t>
  </si>
  <si>
    <t>1. Actualizar la ficha de inversión.</t>
  </si>
  <si>
    <t>2. Programación de inversiones y cronograma.</t>
  </si>
  <si>
    <t>3. Ejecución del proyecto de inversión.</t>
  </si>
  <si>
    <t>DIRECCIÓN DE INFRAESTRUCTURA 
OFICINA DE COMERCIALIZACIÓN E INVERSIÓN.
GRUPO DE INMUEBLES
DIRECCIÓN DE TELECOMUNICACIONE</t>
  </si>
  <si>
    <t>1. Actualizar la hoja de ruta de evaluación.</t>
  </si>
  <si>
    <t>2. Programación de actividades  y cronograma</t>
  </si>
  <si>
    <t xml:space="preserve">3. Ejecución de actividades y evaluación. </t>
  </si>
  <si>
    <t>2. Programación de inversiones y cronograma</t>
  </si>
  <si>
    <t>2. Programación de actividades y cronograma</t>
  </si>
  <si>
    <t>3.Proceso contractual realizado</t>
  </si>
  <si>
    <t xml:space="preserve">4. Documento Optimización e implementación del Plan Estratégico Ambiental del sector transporte aéreo.
</t>
  </si>
  <si>
    <t xml:space="preserve">1. Evaluar la información.  </t>
  </si>
  <si>
    <t>2. Realizar análisis de factibilidad</t>
  </si>
  <si>
    <t xml:space="preserve">3. Documento de factibilidad. </t>
  </si>
  <si>
    <t>1. Establecer la metodología  de la mesa de trabajo.</t>
  </si>
  <si>
    <t>4. Elaboración de Actas.</t>
  </si>
  <si>
    <t>1. Gestión de participación en Asistencias Técnicas.</t>
  </si>
  <si>
    <t xml:space="preserve">2. Participación en Asistencias Técnicas </t>
  </si>
  <si>
    <t>1. Revisión documental de soporte para la certificación.</t>
  </si>
  <si>
    <t>2. Visita del grupo certificador a las instalaciones del solicitante.</t>
  </si>
  <si>
    <t>3. Emisión del certificado de funcionamiento CDF y/o documento equivalente.</t>
  </si>
  <si>
    <r>
      <rPr>
        <b/>
        <sz val="10"/>
        <rFont val="Verdana"/>
        <family val="2"/>
      </rPr>
      <t>5. INDUSTRIA AERONÁUTICA Y CADENA DE SUMINISTRO:</t>
    </r>
    <r>
      <rPr>
        <sz val="10"/>
        <rFont val="Verdana"/>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</si>
  <si>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t>Definir  las condiciones para la aprobación de la operación de aeronaves fabricadas de kit de acuerdo al RAC 21.855 Certificado de Aeronavegabilidad Especial: Experimental.</t>
  </si>
  <si>
    <t>Identificar países/clientes potenciales de productos aeronáuticos, con miras a la convalidación de certificaciones.</t>
  </si>
  <si>
    <t xml:space="preserve">Países / clientes potenciales productos aeronáuticos desarrollados en Colombia. 
</t>
  </si>
  <si>
    <t xml:space="preserve">
1 Documento con Condiciones para la aprobación de aeronaves fabricadas de kit.
1 set de listas de chequeo </t>
  </si>
  <si>
    <t xml:space="preserve">1. Documentación países/clientes potenciales y sus estándares de certificación.
</t>
  </si>
  <si>
    <t>1. Identificación de paises/clientes potenciales de productos aeronáuticos colombianos</t>
  </si>
  <si>
    <t xml:space="preserve">2. Análisis de la normatividad.
</t>
  </si>
  <si>
    <t>1. Identificación de estándares normativos internacionales</t>
  </si>
  <si>
    <t>2. Documentación de las condiciones de aprobación de acuerdo a la normatividad colombiana</t>
  </si>
  <si>
    <t>3. Elaboración de listas de chequeo.</t>
  </si>
  <si>
    <t>1. Revisión documental de soporte para la certificación</t>
  </si>
  <si>
    <t>2. Visita del grupo certificador a las instalaciones del solicitante</t>
  </si>
  <si>
    <t xml:space="preserve">3. Cumplimiento de las actividades de autoridad para la certificación de aeronaves en categoria ALS
</t>
  </si>
  <si>
    <t xml:space="preserve">4. Expedición del certificado de aeronavegabilidad. </t>
  </si>
  <si>
    <t>1. Diagnóstico de la situación actual.</t>
  </si>
  <si>
    <t>2. Estudios Previos y etapa precontractual</t>
  </si>
  <si>
    <t xml:space="preserve">3. Ejecución de la consultoría. </t>
  </si>
  <si>
    <t>1. Determinación de  las  oportunidades  para  el desarrollo de  procesos  de investigación  en las  áreas  de   Seguridad  Operacional, Seguridad  de la Aviación  Civil, Gestión de la Aviación, Gestión Ambiental.</t>
  </si>
  <si>
    <t>2. Elaboración  de   los  productos  de  investigación.</t>
  </si>
  <si>
    <t xml:space="preserve">3. Publicación  y  divulgación  de los  productos  de  Investigación.
</t>
  </si>
  <si>
    <r>
      <rPr>
        <b/>
        <sz val="10"/>
        <rFont val="Verdana"/>
        <family val="2"/>
      </rPr>
      <t>6. DESARROLLO DEL TALENTO HUMANO EN EL SECTOR:</t>
    </r>
    <r>
      <rPr>
        <sz val="10"/>
        <rFont val="Verdana"/>
        <family val="2"/>
      </rPr>
      <t xml:space="preserve"> Fortalecer la gestión del conocimiento para lograr el desarrollo integral y sostenible del talento humano, en línea con el crecimiento de la aviación civil en Colombia</t>
    </r>
  </si>
  <si>
    <t>1. Ajuste en  la construcción  del diseño curricular del Programa  Académico.</t>
  </si>
  <si>
    <t>2. Construcción de documentos Maestro- Condiciones de Calidad (Institucional- Programas) con  los  anexos  respectivos.</t>
  </si>
  <si>
    <t>3. Radicación de  trámite Registro Calificado en plataforma SACES  en  los plazos  establecidos por  el MEN.</t>
  </si>
  <si>
    <t>4. Seguimiento al proceso de  notificación, evaluación y revisión de informe de visitas de pares del MEN y atención de  Requerimientos CEA-MEN.</t>
  </si>
  <si>
    <t>5. Seguimiento a  la expedición   de  la resolución  de aprobación del registro calificado por parte del MEN.</t>
  </si>
  <si>
    <t xml:space="preserve">1. Diagnóstico interinstitucional.
</t>
  </si>
  <si>
    <t>2. Determinación de las fuentes de financiación.</t>
  </si>
  <si>
    <t>3. Levantamiento de la  Oferta  laboral del Sector.</t>
  </si>
  <si>
    <t>4. Entrega de documento de Análisis de la capacidad institucional para la construcción del Marco Nacional de Cualificaciones del sector de aviación civil.</t>
  </si>
  <si>
    <t>1. Negociación y revisión del convenio marco de cooperación institucional y Estudio de viabilidad   de oferta  académica  para   funcionarios de la Entidad.</t>
  </si>
  <si>
    <t>2. Suscripción de convenios marco de cooperación institucional</t>
  </si>
  <si>
    <t>1. Identificación fuentes de información.</t>
  </si>
  <si>
    <t>2. Establecer estrategia de depuración y priorización de la información.</t>
  </si>
  <si>
    <t>1. Elaboración de propuesta de resolución para la creación del equipo colombiano de seguridad operacional</t>
  </si>
  <si>
    <t>2. Difusión de la resolución</t>
  </si>
  <si>
    <t>3. Elaboración del plan anual de actividades para el ECSO.</t>
  </si>
  <si>
    <t>1. Recolección de la información</t>
  </si>
  <si>
    <t>2. Elaboración de articulos para el informe</t>
  </si>
  <si>
    <t>3. Elaboración de gráficas para el informe</t>
  </si>
  <si>
    <t xml:space="preserve">4. Elaboración Informe Preliminar Resultados de gestión de seguridad operacional
</t>
  </si>
  <si>
    <t xml:space="preserve">Estructuración de los cronogramas de actividades académicas y Programas de formación </t>
  </si>
  <si>
    <t>1. Atender las visitas de auditoria para la Renovación de la Membresía Train Air Plus</t>
  </si>
  <si>
    <t>2. Desarrollo de las actividades Académicas de Formación PIC - Oferta Académica</t>
  </si>
  <si>
    <t>3. Seguimiento y consolidación de resultados del PIC y Oferta Académica, Personal Capacitado de la Entidad y Sector.</t>
  </si>
  <si>
    <t>1. Cumplimiento de las actividades programadas</t>
  </si>
  <si>
    <t>2. Presentación de evidencias de cada plan de acción correctivo</t>
  </si>
  <si>
    <t>2. Identificación de recomendaciones adicionales propuestas por Colombia.</t>
  </si>
  <si>
    <t>1. Análisis de informes de los paneles de expertos por parte del comité de estándares de vuelo.</t>
  </si>
  <si>
    <t>3.  Aportes de Colombia al SRVSOP</t>
  </si>
  <si>
    <t>1. Presentar proyecto Preliminar  de Rev. 03  a la Dirección General para actualizar el PEGASO.</t>
  </si>
  <si>
    <t>2. Análisis de faltantes.</t>
  </si>
  <si>
    <t>1. Definir actividades del plan nacional de Seguridad de la aviación civil así como los responsables y las fechas de cumplimiento.</t>
  </si>
  <si>
    <t>2. Elaboración del cronograma de actividades.</t>
  </si>
  <si>
    <t>3. Seguimiento y control al cronograma definido en la Hoja de Ruta.</t>
  </si>
  <si>
    <t>1. Estructurar formato de reporte obligatorio de eventos (ROE)</t>
  </si>
  <si>
    <t>2. Recopilar información</t>
  </si>
  <si>
    <t>3. Analizar información</t>
  </si>
  <si>
    <t>1. Definición de especificaciones funcionales de la solución para la compilación y procesamiento de datos de seguridad operacional.</t>
  </si>
  <si>
    <t>2. Envío a Informática del Informe con la  Identificación de las especificaciones definidas para el Sistema de Compilación y procesamiento de datos de seguridad operacional (SCDPS).</t>
  </si>
  <si>
    <t>1. Auditoría al registro de aerodromos, helipuertos y matrículas</t>
  </si>
  <si>
    <t>2. verificación de la validez del registro</t>
  </si>
  <si>
    <t>3. Depuración.</t>
  </si>
  <si>
    <t>SECRETARIA DE SEGURIDAD OPERACIONAL Y DE LA AVIACIÓN CIVIL</t>
  </si>
  <si>
    <t>1. Revisión y actualización de la reglamentación al interior de cada área.</t>
  </si>
  <si>
    <t>2. Revisión y aprobación de las armonizaciones en el comité de estándares de vuelo ó la Dirección de Servicios a la Navegación Aérea y de la Aviación Civil.</t>
  </si>
  <si>
    <t>3. Radicación de solicitudes de expedición, modificación, adición o derogación de Reglamentos Aeronáuticos de Colombia.</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</si>
  <si>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</si>
  <si>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</si>
  <si>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</si>
  <si>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</si>
  <si>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1. Elaboración de propuesta de actualización</t>
  </si>
  <si>
    <t>2. Consultas a las áreas operacionales</t>
  </si>
  <si>
    <t>3. Elaboración y adopción de documento actualizado definitivo.</t>
  </si>
  <si>
    <t>2. verificación de la efectividad de las acciones</t>
  </si>
  <si>
    <t>1. Clasificación, Depuración y Distribución</t>
  </si>
  <si>
    <t>3. Auditoria a la Base de Datos</t>
  </si>
  <si>
    <t>1. Establecer programa de socialización</t>
  </si>
  <si>
    <t>2. Desarrollo del Programa</t>
  </si>
  <si>
    <t>3. Evaluación de resultados</t>
  </si>
  <si>
    <t>1. Establecer programa de SMS para aeropuertos</t>
  </si>
  <si>
    <t>2. Desarrollo del programa</t>
  </si>
  <si>
    <t>SECRETARÍA DE SISTEMAS OPERACIONALES.
GRUPO DE GESTIÓN DE SEGURIDAD OPERACIONAL Y ASEGURAMIENTO DE LA CALIDAD - SMS QA</t>
  </si>
  <si>
    <t>1. Producir los instrumentos descritos en el Manual SMS</t>
  </si>
  <si>
    <t>2. Aplicar los instrumentos en los procesos del prestador de servicios</t>
  </si>
  <si>
    <t>3. Incluir en el aplicativo Isolución las actividades previas</t>
  </si>
  <si>
    <t>4. Evaluación de resultados</t>
  </si>
  <si>
    <t>1. Realizar evento de promoción en Urabá dirigido a Fumigadores.</t>
  </si>
  <si>
    <t>2. Realizar evento de promoción en Pereira dirigido a Escuelas y Aviación General.</t>
  </si>
  <si>
    <t>3. Realizar evento de promoción en Guaymaral orientado a Escuelas y Aviación General.</t>
  </si>
  <si>
    <t>4. Realizar evento de promoción en Barranquilla dirigido a  Escuelas, Aviación General y Fumigadores.</t>
  </si>
  <si>
    <t>5. Realizar evento de promoción en Ibagué dirigido a Fumigadores</t>
  </si>
  <si>
    <t>6. Realizar evento de promoción en Medellín  dirigido a  Escuelas, Aviación No Regular y Aviación General.</t>
  </si>
  <si>
    <t>7. Realizar evento de promoción en Eldorado dirigido a Aviación Regular y No Regular.</t>
  </si>
  <si>
    <t>8. Realizar evento de promoción en Villavicencio dirigido a Aviación No Regular y Fumigadores</t>
  </si>
  <si>
    <t>1. Preparar un Auditor USOAP AIG.</t>
  </si>
  <si>
    <t>2. Presentar el Cuestionario  Actividades Aeronáuticas del Estado, SAAQ.</t>
  </si>
  <si>
    <t>3. Actualizar cinco (5) Manuales AIG</t>
  </si>
  <si>
    <t>4. Presentar una propuesta de Decreto sobre aspectos AIG.</t>
  </si>
  <si>
    <t>5. Presentar la Notificación Electrónica de Diferencias, EFOD.</t>
  </si>
  <si>
    <t>6. Presentar las Preguntas de Protocolo de Autoevaluación, PQ´s.</t>
  </si>
  <si>
    <t>7. Presentar una propuesta modificación RAC 114.</t>
  </si>
  <si>
    <t>8. Presentar una preauditoria de práctica asistida por el SRVSOP</t>
  </si>
  <si>
    <t>1. Remitir las recomendaciones pendientes de los Consejos 2018.</t>
  </si>
  <si>
    <t>2. Remitir las recomendaciones del I Consejo 2019.</t>
  </si>
  <si>
    <t>3. Remitir las recomendaciones del II Consejo 2019.</t>
  </si>
  <si>
    <t>4. Remitir las recomendaciones del III Consejo 2019</t>
  </si>
  <si>
    <t>1. Proveer la planta autorizada.</t>
  </si>
  <si>
    <t>2. Diagnóstico y definición de la necesidad a contratar</t>
  </si>
  <si>
    <r>
      <rPr>
        <b/>
        <sz val="10"/>
        <rFont val="Verdana"/>
        <family val="2"/>
      </rPr>
      <t>7. SEGURIDAD OPERACIONAL Y DE LA AVIACIÓN CIVIL:</t>
    </r>
    <r>
      <rPr>
        <sz val="10"/>
        <rFont val="Verdana"/>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</si>
  <si>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r>
      <t xml:space="preserve">Actualizar </t>
    </r>
    <r>
      <rPr>
        <sz val="10"/>
        <color theme="0"/>
        <rFont val="Verdana"/>
        <family val="2"/>
      </rPr>
      <t>el Manual del Sistema de Gestión de Seguridad</t>
    </r>
    <r>
      <rPr>
        <sz val="10"/>
        <rFont val="Verdana"/>
        <family val="2"/>
      </rPr>
      <t xml:space="preserve"> Operacional de la Secretaria de Sistemas Operacionales </t>
    </r>
    <r>
      <rPr>
        <sz val="10"/>
        <color theme="0"/>
        <rFont val="Verdana"/>
        <family val="2"/>
      </rPr>
      <t>Versión 2</t>
    </r>
  </si>
  <si>
    <r>
      <t xml:space="preserve">Base de Datos </t>
    </r>
    <r>
      <rPr>
        <sz val="10"/>
        <color theme="0"/>
        <rFont val="Verdana"/>
        <family val="2"/>
      </rPr>
      <t>Actualizada</t>
    </r>
  </si>
  <si>
    <r>
      <rPr>
        <b/>
        <sz val="10"/>
        <color theme="1"/>
        <rFont val="Verdana"/>
        <family val="2"/>
      </rPr>
      <t>TALENTO HUMANO</t>
    </r>
    <r>
      <rPr>
        <sz val="10"/>
        <color theme="1"/>
        <rFont val="Verdana"/>
        <family val="2"/>
      </rPr>
      <t xml:space="preserve">
Lograr el desarrollo integral y sostenible del Talento Humano, en línea con el crecimiento de la Aviación Civil en Colombia. </t>
    </r>
  </si>
  <si>
    <r>
      <rPr>
        <b/>
        <sz val="10"/>
        <color theme="1"/>
        <rFont val="Verdana"/>
        <family val="2"/>
      </rPr>
      <t>ESTRUCTURA</t>
    </r>
    <r>
      <rPr>
        <sz val="10"/>
        <color theme="1"/>
        <rFont val="Verdana"/>
        <family val="2"/>
      </rPr>
      <t xml:space="preserve">
Adecuar y consolidar la estructura organizacional existente que responda a los roles de autoridad, prestación del servicio y de investigación de accidentes</t>
    </r>
  </si>
  <si>
    <r>
      <rPr>
        <b/>
        <sz val="10"/>
        <color theme="1"/>
        <rFont val="Verdana"/>
        <family val="2"/>
      </rPr>
      <t>SISTEMA DE GESTIÓN DEL CONOCIMIENTO</t>
    </r>
    <r>
      <rPr>
        <sz val="10"/>
        <color theme="1"/>
        <rFont val="Verdana"/>
        <family val="2"/>
      </rPr>
      <t xml:space="preserve">
Implementar  el Sistema de Gestión del conocimiento especializado en la Entidad que fortalezca los procesos de toma de decisiones informadas.</t>
    </r>
  </si>
  <si>
    <r>
      <rPr>
        <b/>
        <sz val="10"/>
        <color theme="1"/>
        <rFont val="Verdana"/>
        <family val="2"/>
      </rPr>
      <t>PROCESOS</t>
    </r>
    <r>
      <rPr>
        <sz val="10"/>
        <color theme="1"/>
        <rFont val="Verdana"/>
        <family val="2"/>
      </rPr>
      <t xml:space="preserve">
Afianzar el Sistema Integrado de Gestión Institucional  fortaleciendo la estructura organizacional a través de la actualización de 3 procesos del mapa de procesos de la Entidad  </t>
    </r>
  </si>
  <si>
    <r>
      <rPr>
        <b/>
        <sz val="10"/>
        <color theme="1"/>
        <rFont val="Verdana"/>
        <family val="2"/>
      </rPr>
      <t>TECNOLOGÍA DE LA INFORMACIÓN Y COMUNICACIONES - TIC´S</t>
    </r>
    <r>
      <rPr>
        <sz val="10"/>
        <color theme="1"/>
        <rFont val="Verdana"/>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</si>
  <si>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t>3. Adelantar el proceso precontractual</t>
  </si>
  <si>
    <t>4. Ejecución del contrato</t>
  </si>
  <si>
    <t>5. Actualizar Manual de Funciones y cargos.</t>
  </si>
  <si>
    <t>6. Entregable final de cargas de trabajo</t>
  </si>
  <si>
    <t>7. Gestionar con el Gobierno Nacional las apropiaciones presupuestales.</t>
  </si>
  <si>
    <t>1. Analizar el nivel de implementación del Decreto 823 de 2017.</t>
  </si>
  <si>
    <t>2. Revisar la estructura organizacional existente a nivel de Grupos y su correlación con el Decreto 823 de 2017.</t>
  </si>
  <si>
    <t>3. Analizar la desconcentración de roles y responsabilidades en algunas áreas.</t>
  </si>
  <si>
    <t>4. Analizar la correlación del Decreto 823 de 2017 con el Plan Estratégico Aeronáutico 2030</t>
  </si>
  <si>
    <t>5. Documento de recomendación que responda con las necesidades del servicio, de acuerdo con el Modelo de Gestión del Servicio definido por la Entidad.</t>
  </si>
  <si>
    <t>6. Elaborar un nuevo modelo de los Grupos que soportan la Estructura Organizacional de manera simple</t>
  </si>
  <si>
    <t>7. Desarrollar proceso de cambio organizacional orientado al nuevo modelo de gestión</t>
  </si>
  <si>
    <t>1. Estado actual del Sistema de Gestión del Conocimiento.</t>
  </si>
  <si>
    <t>2. Formular la política de Gestión del Conocimiento.</t>
  </si>
  <si>
    <t>3. Definir metodología para la gestión del conocimiento en la Cooperación Internacional</t>
  </si>
  <si>
    <t>4. Implementacion del Sistema de Gestión del Conocimiento mediante la utilización de las TIC´S.</t>
  </si>
  <si>
    <t>1. Realizar cronograma para la implementación de ISO 9001:2015 en las etapas de la Gestión contractual.</t>
  </si>
  <si>
    <t>2. Gestionar la implementación de los estándares ISO 9001:2015, de acuerdo al cronograma establecido.</t>
  </si>
  <si>
    <t>3. Solicitar y presentar la auditoria interna de calidad a las etapas de la Gestión Contractual.</t>
  </si>
  <si>
    <t>4. Elaborar e iniciar los planes de mejoramiento pertinentes para cumplir con los estándares ISO 9001:2015,de acuerdo a resultado de auditoria interna</t>
  </si>
  <si>
    <t>1. Elaborar los procedimientos, instructivos, formatos, necesarios para la estandarización y control de la gestión que se realiza en el Grupo de Servicios Generales.</t>
  </si>
  <si>
    <t>2. adoptar y socializar los documentos elaborados para la estandarización de la gestión que se realiza en el Grupo de Servicios Generales</t>
  </si>
  <si>
    <t>1. Elaborar los procedimientos, instructivos, formatos, necesarios para la estandarización y control de la gestión que se realiza en el Grupo de almacén y Seguros.</t>
  </si>
  <si>
    <t xml:space="preserve">2. Adoptar y socializar los documentos elaborados para la estandarización de la gestión que se realiza en el Grupo de almacén y Grupo de Seguros.
</t>
  </si>
  <si>
    <t>1. Establecer actividades a realizar en el marco de la estrategia para fortalecer las actividades de supervisión</t>
  </si>
  <si>
    <t>2. Desarrollar actividades definidas en el marco de la estrategia para fortalecer las funciones de supervisión</t>
  </si>
  <si>
    <t>1. Revisar los flujos y etapas del proceso.</t>
  </si>
  <si>
    <t>2. Realizar ajustes necesarios para la actualización</t>
  </si>
  <si>
    <t>1. Diagnostico y evaluación por terceros del estado actual de integración de las aplicaciones.</t>
  </si>
  <si>
    <t>2. Establecer una hoja de ruta para la integración de las aplicaciones y sistemas de información</t>
  </si>
  <si>
    <t>3. Desarrollar la hoja de ruta para la integración de las aplicaciones y sistemas de información</t>
  </si>
  <si>
    <t>4. Implementar la hoja de ruta para la integración de las aplicaciones y sistemas de información.</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</si>
  <si>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</si>
  <si>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</si>
  <si>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</si>
  <si>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</si>
  <si>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1. Gestionar con los procesos responsables acciones de mejora efectivas para lograr el fenecimiento de la cuenta.</t>
  </si>
  <si>
    <t>2. Verificar la efectividad de la acciones propuestas en el Plan de Mejoramiento Institucional de los hallazgos que impactan el fenecimiento de la cuenta fiscal.</t>
  </si>
  <si>
    <t>3. Análisis y clasificación de los hallazgos de la Oficina de Control Interno transversales originados en los diferentes procesos que impactan la razonabilidad de los estados financieros y por ende el fenecimiento de la cuenta fiscal.</t>
  </si>
  <si>
    <t xml:space="preserve">4. Verificar la efectividad del plan de acción de los hallazgos de la Oficina de Control Interno relacionados con el fenecimiento de la cuenta y adicionar las acciones que se consideren necesarias para subsanarlos. </t>
  </si>
  <si>
    <t>5. Incluir como unidades auditables los aspectos más críticos que han impedido que la Entidad fenezca la cuenta fiscal.</t>
  </si>
  <si>
    <t>1. Auditoria interna orientada a mejorar la gestión fiscal</t>
  </si>
  <si>
    <t>2. Adopción de las mejores practicas fiscales</t>
  </si>
  <si>
    <t>3. Revisión de los diferentes elementos que conforman la gestión fiscal</t>
  </si>
  <si>
    <t>4. Puesta en practica de la hoja de ruta</t>
  </si>
  <si>
    <t>1. Evaluación de la gestión actual de riegos administrativos y financieros en la entidad</t>
  </si>
  <si>
    <t>2. Documento de recomendaciones de la política</t>
  </si>
  <si>
    <t>3. Formulación y adopción de la política</t>
  </si>
  <si>
    <r>
      <rPr>
        <b/>
        <sz val="10"/>
        <color rgb="FF1E1C11"/>
        <rFont val="Verdana"/>
        <family val="2"/>
      </rPr>
      <t>ANTICORRUPCIÓN</t>
    </r>
    <r>
      <rPr>
        <sz val="10"/>
        <color rgb="FF1E1C11"/>
        <rFont val="Verdana"/>
        <family val="2"/>
      </rPr>
      <t xml:space="preserve">
</t>
    </r>
    <r>
      <rPr>
        <sz val="10"/>
        <rFont val="Verdana"/>
        <family val="2"/>
      </rPr>
      <t xml:space="preserve">Consolidar la política de Anticorrupción y de atención al ciudadano, que desarrollada a través del Plan Anticorrupción garantice la transparencia en las decisiones y generen confianza en la ciudadanía. </t>
    </r>
  </si>
  <si>
    <t>1. Estudio exógeno de la política anticorrupción sectorial</t>
  </si>
  <si>
    <t>2. Elaboración propuesta de Política</t>
  </si>
  <si>
    <t>3. Socialización de la Política</t>
  </si>
  <si>
    <t>4. Adopción de la Política</t>
  </si>
  <si>
    <t>1.  Mantener Actualizada la Matriz de Pagos de Sentencias y Conciliaciones para la vigencia 2019</t>
  </si>
  <si>
    <t>1. Determinar la causa raíz para disminuir el riesgo jurídico en la entidad</t>
  </si>
  <si>
    <t>2. Estructurar el mejoramiento frente al cobro coactivo</t>
  </si>
  <si>
    <t>3. Estructurar el mejoramiento frente a los conceptos jurídicos y la asistencia legal que respaldan las decisiones de la entidad</t>
  </si>
  <si>
    <t>4. Estructurar el mejoramiento de la representación  judicial</t>
  </si>
  <si>
    <t>5. Estructurar el mejoramiento de la defensa constitucional y administrativa</t>
  </si>
  <si>
    <t xml:space="preserve">6. Plan de acción para mitigar el daño antijuridico 
</t>
  </si>
  <si>
    <t>2. Remitir Informe</t>
  </si>
  <si>
    <r>
      <rPr>
        <b/>
        <u/>
        <sz val="10"/>
        <color theme="1"/>
        <rFont val="Arial"/>
        <family val="2"/>
      </rPr>
      <t>OBSERVACIONES</t>
    </r>
    <r>
      <rPr>
        <sz val="10"/>
        <color theme="1"/>
        <rFont val="Arial"/>
        <family val="2"/>
      </rPr>
      <t>:
Programas entregados por cada dependencia</t>
    </r>
  </si>
  <si>
    <r>
      <rPr>
        <b/>
        <sz val="10"/>
        <color theme="1"/>
        <rFont val="Arial"/>
        <family val="2"/>
      </rPr>
      <t xml:space="preserve">Fuente </t>
    </r>
    <r>
      <rPr>
        <sz val="10"/>
        <color theme="1"/>
        <rFont val="Arial"/>
        <family val="2"/>
      </rPr>
      <t>: Áreas Entidad y consolidado OAP.</t>
    </r>
  </si>
  <si>
    <r>
      <rPr>
        <b/>
        <u/>
        <sz val="10"/>
        <color theme="1"/>
        <rFont val="Verdana"/>
        <family val="2"/>
      </rPr>
      <t>OBSERVACIONES</t>
    </r>
    <r>
      <rPr>
        <sz val="10"/>
        <color theme="1"/>
        <rFont val="Verdana"/>
        <family val="2"/>
      </rPr>
      <t>:
Programas entregados por cada dependencia</t>
    </r>
  </si>
  <si>
    <r>
      <rPr>
        <b/>
        <sz val="10"/>
        <color theme="1"/>
        <rFont val="Verdana"/>
        <family val="2"/>
      </rPr>
      <t xml:space="preserve">Fuente </t>
    </r>
    <r>
      <rPr>
        <sz val="10"/>
        <color theme="1"/>
        <rFont val="Verdana"/>
        <family val="2"/>
      </rPr>
      <t>: Áreas Entidad y consolidado OAP.</t>
    </r>
  </si>
  <si>
    <t>1. Actualizar la ficha de inversión. (Regional META)</t>
  </si>
  <si>
    <t>1. Elaborar informe (Regional META)</t>
  </si>
  <si>
    <t>1. Elaborar informe (Regional ANTIOQUIA)</t>
  </si>
  <si>
    <t>1. Elaborar informe (Regional ATLANTICO)</t>
  </si>
  <si>
    <t>1. Elaborar informe (Regional CUNDINAMARCA)</t>
  </si>
  <si>
    <t>1. Elaborar informe (Regional NORTE DE SANTANDER)</t>
  </si>
  <si>
    <t>1. Elaborar informe (Regional VALLE DEL CAUCA)</t>
  </si>
  <si>
    <t>1. Actualizar la ficha de inversión. (Regional ANTIOQUIA)</t>
  </si>
  <si>
    <t>1. Actualizar la ficha de inversión. (Regional ATLANTICO)</t>
  </si>
  <si>
    <t>1. Actualizar la ficha de inversión. (Regional CUNDINAMARCA)</t>
  </si>
  <si>
    <t>1. Actualizar la ficha de inversión. (Regional NORTE DE SANTANDER)</t>
  </si>
  <si>
    <t>1. Actualizar la ficha de inversión. (Regional VALLE DEL CAUCA)</t>
  </si>
  <si>
    <t>Propuestas de ajustes normativos y procedimientos de coordinación interinstitucional con las entidades del sector aéreo.</t>
  </si>
  <si>
    <t xml:space="preserve"> 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</si>
  <si>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 xml:space="preserve">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</si>
  <si>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OFICINA ASESORA DE PLANEACIÓN
GRUPO DE PLANIFICACIÓN AEROPORTUARIA</t>
  </si>
  <si>
    <t>DIRECCIÓN DE INFRAESTRUCTURA Y REGIONAL ANTIOQUIA</t>
  </si>
  <si>
    <t>DIRECCIÓN DE INFRAESTRUCTURA Y REGIONAL ATLANTICO</t>
  </si>
  <si>
    <t>DIRECCIÓN DE INFRAESTRUCTURA Y REGIONAL CUNDINAMARCA</t>
  </si>
  <si>
    <t>DIRECCIÓN DE INFRAESTRUCTURA Y REGIONAL META</t>
  </si>
  <si>
    <t>DIRECCIÓN DE INFRAESTRUCTURA Y REGIONAL NORTE DE SANTANDER</t>
  </si>
  <si>
    <t>DIRECCIÓN DE INFRAESTRUCTURA Y REGIONAL VALLE DEL CAUCA</t>
  </si>
  <si>
    <t>OFICINA DE TRANSPORTE AÉREO
DIRECCIÓN DE SERVICIOS AEROPORTUARIOS</t>
  </si>
  <si>
    <t>2. Documento
Set de listas de chequeo</t>
  </si>
  <si>
    <t xml:space="preserve">1 Documento con Condiciones para la aprobación de aeronaves fabricadas de kit.
1 set de listas de chequeo </t>
  </si>
  <si>
    <t>SUBDIRECCIÓN GENERAL
OFICINA ASESORA DE PLANEACIÓN</t>
  </si>
  <si>
    <t>SECRETARÍA DE SEGURIDAD OPERACIONAL Y DE LA AVIACIÓN CIVIL</t>
  </si>
  <si>
    <t>DIRECTOR REGIONAL AERONAUTICO ANTIOQUIA</t>
  </si>
  <si>
    <t>DIRECTOR REGIONAL AERONAUTICO ATLANTICO</t>
  </si>
  <si>
    <t>DIRECTOR REGIONAL AERONAUTICO CUNDINAMARCA</t>
  </si>
  <si>
    <t>DIRECTOR REGIONAL AERONAUTICO META</t>
  </si>
  <si>
    <t>DIRECTOR REGIONAL AERONAUTICO NORTE DE SANTANDER</t>
  </si>
  <si>
    <r>
      <t xml:space="preserve">SUBDIRECCIÓN GENERAL
OFICINA ASESORA DE PLANEACIÓN 
</t>
    </r>
    <r>
      <rPr>
        <sz val="10"/>
        <color rgb="FFFF0000"/>
        <rFont val="Arial"/>
        <family val="2"/>
      </rPr>
      <t>SECRETARIA DE SEGURIDAD OPERACIONAL Y DE LA AVIACION CIVIL</t>
    </r>
  </si>
  <si>
    <r>
      <t xml:space="preserve">SUBDIRECCIÓN GENERAL 
</t>
    </r>
    <r>
      <rPr>
        <sz val="10"/>
        <color rgb="FFFF0000"/>
        <rFont val="Arial"/>
        <family val="2"/>
      </rPr>
      <t xml:space="preserve">SECRETARÍA DE SEGURIDAD OPERACIONAL Y DE LA AVIACIÓN CIVIL </t>
    </r>
    <r>
      <rPr>
        <sz val="10"/>
        <rFont val="Arial"/>
        <family val="2"/>
      </rPr>
      <t xml:space="preserve">
SECRETARÍA DE SISTEMAS OPERACIONALES</t>
    </r>
  </si>
  <si>
    <r>
      <t xml:space="preserve">OFICINA DE TRANSPORTE AÉREO.
</t>
    </r>
    <r>
      <rPr>
        <sz val="10"/>
        <color rgb="FFFF0000"/>
        <rFont val="Arial"/>
        <family val="2"/>
      </rPr>
      <t xml:space="preserve">SECRETARÍA DE SEGURIDAD OPERACIONAL Y DE LA AVIACIÓN CIVIL </t>
    </r>
  </si>
  <si>
    <r>
      <t xml:space="preserve">OFICINA ASESORA DE PLANEACIÓN
</t>
    </r>
    <r>
      <rPr>
        <sz val="10"/>
        <color rgb="FFFF0000"/>
        <rFont val="Arial"/>
        <family val="2"/>
      </rPr>
      <t xml:space="preserve">SECRETARÍA DE SEGURIDAD OPERACIONAL Y DE LA AVIACIÓN CIVIL </t>
    </r>
    <r>
      <rPr>
        <sz val="10"/>
        <rFont val="Arial"/>
        <family val="2"/>
      </rPr>
      <t xml:space="preserve">
</t>
    </r>
  </si>
  <si>
    <r>
      <t xml:space="preserve">OFICINA DE REGISTRO AERONÁUTICO. 
</t>
    </r>
    <r>
      <rPr>
        <sz val="10"/>
        <color rgb="FFFF0000"/>
        <rFont val="Arial"/>
        <family val="2"/>
      </rPr>
      <t>SECRETARIA DE SEGURIDAD OPERACIONAL Y DE LA AVIACIÓN CIVIL</t>
    </r>
  </si>
  <si>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</si>
  <si>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1. Identificación de los impuestos, tasas y otros  costos aplicados al Transporte Aéreo.</t>
  </si>
  <si>
    <t>2. Análisis comparativo con otros países de la Región.</t>
  </si>
  <si>
    <t>3. Presentación en mesas de discusión con Mintransporte  MinHacienda sobre los mismos</t>
  </si>
  <si>
    <t>2.Conformar las especificaciones mínimas para definir y establecer un modelo de Gobierno de Datos que de soporte a la gestión de disponibilidad, integridad, calidad y uso de los datos críticos de la Entidad durante su ciclo de vida.</t>
  </si>
  <si>
    <t>3. Identificar el estado detallado del gobierno de datos en la Entidad, propietarios, responsables, consumidores, reglas de calidad  y caracterización de los flujos de información existentes.</t>
  </si>
  <si>
    <t>4. Identificar los datos maestros de la Entidad, sus atributos de referencia y el estado de gestión en relación a su accesibilidad, exactitud, consistencia, actualización y mantenimiento</t>
  </si>
  <si>
    <t>1. Encuesta línea base</t>
  </si>
  <si>
    <r>
      <t xml:space="preserve">2. </t>
    </r>
    <r>
      <rPr>
        <b/>
        <sz val="10"/>
        <color rgb="FFFF0000"/>
        <rFont val="Verdana"/>
        <family val="2"/>
      </rPr>
      <t xml:space="preserve">Presentar 2 investigaciones al IV Consejo Seguridad </t>
    </r>
    <r>
      <rPr>
        <sz val="10"/>
        <rFont val="Verdana"/>
        <family val="2"/>
      </rPr>
      <t>(Actividad Nueva)</t>
    </r>
  </si>
  <si>
    <r>
      <t xml:space="preserve">1. Presentar Circular consolidación redes apoyo a víctimas y familiares para aprobación.
</t>
    </r>
    <r>
      <rPr>
        <b/>
        <sz val="10"/>
        <color rgb="FFFF0000"/>
        <rFont val="Verdana"/>
        <family val="2"/>
      </rPr>
      <t>Presentar Plan para aprobación.</t>
    </r>
    <r>
      <rPr>
        <sz val="10"/>
        <rFont val="Verdana"/>
        <family val="2"/>
      </rPr>
      <t xml:space="preserve"> (Actividad Nueva).</t>
    </r>
  </si>
  <si>
    <r>
      <t xml:space="preserve">2. Aprobar y registrar la Circular en Isolución 
</t>
    </r>
    <r>
      <rPr>
        <b/>
        <sz val="10"/>
        <color rgb="FFFF0000"/>
        <rFont val="Verdana"/>
        <family val="2"/>
      </rPr>
      <t xml:space="preserve">Aprobación y registro en Isolución </t>
    </r>
    <r>
      <rPr>
        <sz val="10"/>
        <rFont val="Verdana"/>
        <family val="2"/>
      </rPr>
      <t>(Actividad Nueva).</t>
    </r>
  </si>
  <si>
    <r>
      <t xml:space="preserve">3. Difundir la Circular.
</t>
    </r>
    <r>
      <rPr>
        <b/>
        <sz val="10"/>
        <color rgb="FFFF0000"/>
        <rFont val="Verdana"/>
        <family val="2"/>
      </rPr>
      <t>Difusión del Plan</t>
    </r>
    <r>
      <rPr>
        <sz val="10"/>
        <rFont val="Verdana"/>
        <family val="2"/>
      </rPr>
      <t xml:space="preserve"> (Actividada Nueva).</t>
    </r>
  </si>
  <si>
    <r>
      <t xml:space="preserve">1. Elaborar el proyecto de nuevo Modelo de Gestión de las Regionales.
</t>
    </r>
    <r>
      <rPr>
        <b/>
        <sz val="10"/>
        <color rgb="FFFF0000"/>
        <rFont val="Verdana"/>
        <family val="2"/>
      </rPr>
      <t>Analizar, realizar visitas a las Regionales y elaborar el respectivo proyecto del modelo de gestión.</t>
    </r>
    <r>
      <rPr>
        <sz val="10"/>
        <rFont val="Verdana"/>
        <family val="2"/>
      </rPr>
      <t xml:space="preserve"> (Actividad Nueva)</t>
    </r>
  </si>
  <si>
    <t>Estudio elaborado.</t>
  </si>
  <si>
    <t>4. Verificar la adaptabilidad de estos factores y en función de ellos definir el avance de metas para lograr una mayor participación de los ingresos.</t>
  </si>
  <si>
    <t>5. Presentar resultados.</t>
  </si>
  <si>
    <t>Establecer un operador de mantenimiento del lado aire integral.</t>
  </si>
  <si>
    <t>1. Actualizar la hoja de ruta de viabilización.</t>
  </si>
  <si>
    <t>1. Diagnostico de la información actual y por complementar</t>
  </si>
  <si>
    <t>2. Realizar ajustes necesarios para la actualización.</t>
  </si>
  <si>
    <r>
      <t xml:space="preserve">1. </t>
    </r>
    <r>
      <rPr>
        <b/>
        <sz val="10"/>
        <color rgb="FFFF0000"/>
        <rFont val="Verdana"/>
        <family val="2"/>
      </rPr>
      <t>Mesas de trabajo con Informática para definir cronograma de actividades</t>
    </r>
    <r>
      <rPr>
        <sz val="10"/>
        <rFont val="Verdana"/>
        <family val="2"/>
      </rPr>
      <t xml:space="preserve"> (Actividad Nueva)</t>
    </r>
  </si>
  <si>
    <r>
      <t xml:space="preserve">2. </t>
    </r>
    <r>
      <rPr>
        <b/>
        <sz val="10"/>
        <color rgb="FFFF0000"/>
        <rFont val="Verdana"/>
        <family val="2"/>
      </rPr>
      <t>Definir ajustes a la versión detectadas en ambiente de pruebas - procesos - objetivos - tablas básicas</t>
    </r>
    <r>
      <rPr>
        <sz val="10"/>
        <rFont val="Verdana"/>
        <family val="2"/>
      </rPr>
      <t xml:space="preserve"> (Actividad Nueva)</t>
    </r>
  </si>
  <si>
    <r>
      <t xml:space="preserve">3. </t>
    </r>
    <r>
      <rPr>
        <b/>
        <sz val="10"/>
        <color rgb="FFFF0000"/>
        <rFont val="Verdana"/>
        <family val="2"/>
      </rPr>
      <t>Capacitación en la nueva versión ISOLUCTION</t>
    </r>
    <r>
      <rPr>
        <sz val="10"/>
        <rFont val="Verdana"/>
        <family val="2"/>
      </rPr>
      <t xml:space="preserve"> (Actividad Nueva)</t>
    </r>
  </si>
  <si>
    <r>
      <t xml:space="preserve">4. </t>
    </r>
    <r>
      <rPr>
        <b/>
        <sz val="10"/>
        <color rgb="FFFF0000"/>
        <rFont val="Verdana"/>
        <family val="2"/>
      </rPr>
      <t>Aplicativo en operación funcional</t>
    </r>
    <r>
      <rPr>
        <sz val="10"/>
        <rFont val="Verdana"/>
        <family val="2"/>
      </rPr>
      <t xml:space="preserve"> (Actividad Nueva)</t>
    </r>
  </si>
  <si>
    <r>
      <t xml:space="preserve">3. </t>
    </r>
    <r>
      <rPr>
        <b/>
        <sz val="10"/>
        <color rgb="FFFF0000"/>
        <rFont val="Verdana"/>
        <family val="2"/>
      </rPr>
      <t>Revisar los procedimientos instructivos, formatos necesarios para las reclamaciones y control de la gestión que se realiza en el Grupo de Seguros</t>
    </r>
    <r>
      <rPr>
        <sz val="10"/>
        <rFont val="Verdana"/>
        <family val="2"/>
      </rPr>
      <t xml:space="preserve"> (Aactividad Nueva)
</t>
    </r>
  </si>
  <si>
    <r>
      <t xml:space="preserve">4. </t>
    </r>
    <r>
      <rPr>
        <b/>
        <sz val="10"/>
        <color rgb="FFFF0000"/>
        <rFont val="Verdana"/>
        <family val="2"/>
      </rPr>
      <t>Adoptar y socializar los documentos para las reclamaciones y gestión a cargo del Grupo de Seguros</t>
    </r>
    <r>
      <rPr>
        <sz val="10"/>
        <rFont val="Verdana"/>
        <family val="2"/>
      </rPr>
      <t xml:space="preserve"> (Actividad Nueva)</t>
    </r>
  </si>
  <si>
    <t xml:space="preserve">CENTRO DE ESTUDIOS AERONÁUTICOS (CEA)- ACOMPAÑA OTA/SSOAC/ MEN/ INDUSTRIA, ACADEMIA - DIRECCION DE TALENTO  HUMANO </t>
  </si>
  <si>
    <t>1. Presentar Plan Acción Emergencia para aprobación.</t>
  </si>
  <si>
    <r>
      <t xml:space="preserve">2. </t>
    </r>
    <r>
      <rPr>
        <b/>
        <sz val="10"/>
        <color rgb="FFFF0000"/>
        <rFont val="Verdana"/>
        <family val="2"/>
      </rPr>
      <t xml:space="preserve">Elaborar el Manual de Operación del Formato de Reporte Obligatorio de Eventos (ROE) </t>
    </r>
    <r>
      <rPr>
        <sz val="10"/>
        <color theme="1"/>
        <rFont val="Verdana"/>
        <family val="2"/>
      </rPr>
      <t>(Actividad Nueva)</t>
    </r>
  </si>
  <si>
    <r>
      <t xml:space="preserve">3. </t>
    </r>
    <r>
      <rPr>
        <b/>
        <sz val="10"/>
        <color rgb="FFFF0000"/>
        <rFont val="Verdana"/>
        <family val="2"/>
      </rPr>
      <t xml:space="preserve">Realizar pruebas de escritorio de la funcionallidad del ROE </t>
    </r>
    <r>
      <rPr>
        <sz val="10"/>
        <color theme="1"/>
        <rFont val="Verdana"/>
        <family val="2"/>
      </rPr>
      <t>(Actividad Nueva)</t>
    </r>
  </si>
  <si>
    <r>
      <t xml:space="preserve">4. </t>
    </r>
    <r>
      <rPr>
        <b/>
        <sz val="10"/>
        <color rgb="FFFF0000"/>
        <rFont val="Verdana"/>
        <family val="2"/>
      </rPr>
      <t>Estructurar una matriz de consolidadción de la información recopilada a través del ROE</t>
    </r>
    <r>
      <rPr>
        <sz val="10"/>
        <color theme="1"/>
        <rFont val="Verdana"/>
        <family val="2"/>
      </rPr>
      <t xml:space="preserve"> (Actividad Nueva)</t>
    </r>
  </si>
  <si>
    <r>
      <t xml:space="preserve">2. </t>
    </r>
    <r>
      <rPr>
        <b/>
        <sz val="10"/>
        <color rgb="FFFF0000"/>
        <rFont val="Verdana"/>
        <family val="2"/>
      </rPr>
      <t>Realización de material video - gráfico para redes sociales</t>
    </r>
    <r>
      <rPr>
        <sz val="10"/>
        <rFont val="Verdana"/>
        <family val="2"/>
      </rPr>
      <t xml:space="preserve"> (Actividad Nueva)</t>
    </r>
  </si>
  <si>
    <r>
      <t xml:space="preserve">3. </t>
    </r>
    <r>
      <rPr>
        <b/>
        <sz val="10"/>
        <color rgb="FFFF0000"/>
        <rFont val="Verdana"/>
        <family val="2"/>
      </rPr>
      <t>Realización de campañas digitales - Así van nunestras obras</t>
    </r>
    <r>
      <rPr>
        <sz val="10"/>
        <rFont val="Verdana"/>
        <family val="2"/>
      </rPr>
      <t xml:space="preserve"> (Actividad Nueva)</t>
    </r>
  </si>
  <si>
    <t>3. Reuniones de la mesa de trabajo</t>
  </si>
  <si>
    <t>GRAFICA</t>
  </si>
  <si>
    <t xml:space="preserve">4. Realización del segundo  encuentro  de Investigación  del  Sector Aeronáutico.   
</t>
  </si>
  <si>
    <r>
      <t xml:space="preserve">1. </t>
    </r>
    <r>
      <rPr>
        <b/>
        <sz val="10"/>
        <color rgb="FFFF0000"/>
        <rFont val="Verdana"/>
        <family val="2"/>
      </rPr>
      <t>Implementar una estructura de datos que identifique los flujos de información, políticas, responsables, planes de calidad y mantenimiento de los mismos.
Identificar las líneas (base y objetivo) de alto nivel de la arquitectura de datos e información de la Entidad.</t>
    </r>
    <r>
      <rPr>
        <sz val="10"/>
        <rFont val="Verdana"/>
        <family val="2"/>
      </rPr>
      <t xml:space="preserve"> (Actividad Nueva)</t>
    </r>
  </si>
  <si>
    <t>PRESENTACIÓN</t>
  </si>
  <si>
    <t>EVIDENCIAS</t>
  </si>
  <si>
    <t>X</t>
  </si>
  <si>
    <t>OBSERVACIONES</t>
  </si>
  <si>
    <t>Actualizar el Manual del Sistema de Gestión de Seguridad Operacional de la Secretaria de Sistemas Operacionales Versión 2</t>
  </si>
  <si>
    <t>Base de Datos Actualizada</t>
  </si>
  <si>
    <t xml:space="preserve">Fortalecer el Sistema de Control Interno para lograr el fenecimiento de la Cuenta Fiscal vigencia 2019 
</t>
  </si>
  <si>
    <t>2. Seguimiento y gestión para cierre Hallazgos generados Vigencia 2019</t>
  </si>
  <si>
    <t>1. Realizar Depuración y Diagnóstico de Hallazgos OCI con corte a 31-Dic-2018, para establecer la meta de Hallazgos OCI a cerrar del 2018.</t>
  </si>
  <si>
    <t xml:space="preserve">2. Análisis y clasificación de los hallazgos de la Oficina de Control Interno transversales, con corte a 31-Dic-2018,  originados en los diferentes procesos que impactan la razonabilidad de los Estados Financieros y por ende el fenecimiento de la cuenta fiscal. </t>
  </si>
  <si>
    <t>3. Verificar la Gestión de la áreas responsables de dar tratamiento a los hallazgos de la Oficina de Control Interno, con corte a 31-Dic-2018, que impactan el fenecimiento de la cuenta fiscal,  evaluando la efectividad de las Acciones suscritas y de ser necesario, motivando el replanteamiento de las no efectivas, para subsanar la causa de los Hallazgos.</t>
  </si>
  <si>
    <t>4. Verificar la Gestión de la áreas responsables de dar tratamiento a los hallazgos  del Plan de Mejoramiento Institucional –CGR, Verificando la efectividad de las acciones suscritas y definiendo estrategias que apunten al mejoramiento de las situaciones observadas.</t>
  </si>
  <si>
    <t>1. Incluir en el Plan de Auditoria 2019 como unidades auditables por cada Secretaria, Oficinas y Regionales, los aspectos más críticos que han impedido que la Entidad fenezca la cuenta fiscal, generando hallazgos que promuevan acciones correctivas a cerrar en la vigencia 2019, tendientes a subsanar situaciones que impacten el Fenecimiento de la Cuenta Fiscal.</t>
  </si>
  <si>
    <t>Auditorías Ejecutadas/Auditorías Programadas*100</t>
  </si>
  <si>
    <t>Avance de la ejecución del Plan de Auditorías 2019 tendiente a fortalecer situaciones que impacten el Fenecimiento de la Cuenta Fiscal .</t>
  </si>
  <si>
    <t>x</t>
  </si>
  <si>
    <t>1. Desarrollar la metodología para determinar las métricas de conectividad por aeropuerto.</t>
  </si>
  <si>
    <r>
      <t>UNIDAD ADMINISTRATIVA ESPECIAL DE AERONAÚTICA CIVIL 
PLAN ACCIÓN 2019 -  COMPROMISOS Y/O ACCIONES</t>
    </r>
    <r>
      <rPr>
        <b/>
        <sz val="8"/>
        <color theme="0"/>
        <rFont val="Arial"/>
        <family val="2"/>
      </rPr>
      <t xml:space="preserve"> - Actualizado 29-04-2019 </t>
    </r>
  </si>
  <si>
    <t>1. Revisión Marco Legal Nacional e Internacional de la Aviación Civil.
2. Identificación de Entidades del Estado relacionadas con el sector con posibles duplicidad de competencias o zonas grises.
3. Propuesta de definición del alcance de las competencias de cada una de las entidades partícipes del sector.
4. Revisión Normas y propuesta de ajustes para alcanzar un mayor articulación entre las entidades del sector de la aviación civil.</t>
  </si>
  <si>
    <t>1. Preparación de los Foros.
2. Coordinación de la logística.
3. Ejecución de la parte académica de los mismos.
4. Preparación de la documentación resultante.
5. Documento de conclusiones y recomendaciones de cada evento.</t>
  </si>
  <si>
    <r>
      <t xml:space="preserve">SUBDIRECCIÓN GENERAL </t>
    </r>
    <r>
      <rPr>
        <b/>
        <sz val="10"/>
        <color theme="1"/>
        <rFont val="Arial"/>
        <family val="2"/>
      </rPr>
      <t>- Líder</t>
    </r>
    <r>
      <rPr>
        <sz val="10"/>
        <color theme="1"/>
        <rFont val="Arial"/>
        <family val="2"/>
      </rPr>
      <t xml:space="preserve">
</t>
    </r>
    <r>
      <rPr>
        <sz val="10"/>
        <color theme="2" tint="-0.499984740745262"/>
        <rFont val="Arial"/>
        <family val="2"/>
      </rPr>
      <t>OFICINA ASESORA DE PLANEACIÓN - Apoyo
SECRETARIA DE SEGURIDAD OPERACIONAL Y DE LA AVIACION CIVIL - Apoyo</t>
    </r>
  </si>
  <si>
    <t xml:space="preserve">1. Realizar comunicaciones de carácter estratégico externo mediante "free press" y otros medios.
2. Realizar material video-gráfico para redes sociales con contyenido institucional.
3. Realizar campañas digitales-Así van nuestras obras- asociadas a fines institucionales  </t>
  </si>
  <si>
    <t xml:space="preserve">1. Determinar los Estados que potencialmente sean candidatos para un Acuerdo MoU.
2.  Contactar a los estados para proponer un Acuerdo MoU.
3. Preparar texto de Acuerdo MoU.
4. Presentar propuesta al Estado u Organización Internacional de Anexos.
5. Suscripción del MoU por parte de las Autoridades Aeronaúticas de los países </t>
  </si>
  <si>
    <r>
      <t>SUBDIRECCIÓN GENERAL -</t>
    </r>
    <r>
      <rPr>
        <b/>
        <sz val="10"/>
        <rFont val="Arial"/>
        <family val="2"/>
      </rPr>
      <t xml:space="preserve"> Líder</t>
    </r>
    <r>
      <rPr>
        <sz val="10"/>
        <rFont val="Arial"/>
        <family val="2"/>
      </rPr>
      <t xml:space="preserve">
</t>
    </r>
    <r>
      <rPr>
        <sz val="10"/>
        <color theme="2" tint="-0.499984740745262"/>
        <rFont val="Arial"/>
        <family val="2"/>
      </rPr>
      <t>OFICINA ASESORA DE PLANEACIÓN - Apoyo</t>
    </r>
    <r>
      <rPr>
        <sz val="10"/>
        <rFont val="Arial"/>
        <family val="2"/>
      </rPr>
      <t xml:space="preserve">
</t>
    </r>
  </si>
  <si>
    <r>
      <t xml:space="preserve">SUBDIRECCIÓN GENERAL - Líder
</t>
    </r>
    <r>
      <rPr>
        <sz val="10"/>
        <color theme="2" tint="-0.499984740745262"/>
        <rFont val="Arial"/>
        <family val="2"/>
      </rPr>
      <t>SECRETARÍA DE SEGURIDAD OPERACIONAL Y DE LA AVIACIÓN CIVIL - Apoyo
SECRETARÍA DE SISTEMAS OPERACIONALES - Apoyo</t>
    </r>
  </si>
  <si>
    <t xml:space="preserve">1. Presentar 2 investigaciones al III Consejo Seguridad
2. Presentar 2 investigaciones al IV Consejo de Seguridad  </t>
  </si>
  <si>
    <t>Difusión de Circular sobre Apoyo a victimas  entre Explotadores</t>
  </si>
  <si>
    <t>1. Presentar Circular consolidación redes de apoyo a víctimas y familiares para aprobación 
2. Aprobar y registrar la circular en Isolution.
3. Difundir la circular.
4. Efectuar 2 reuniones de difusión con operadores aéreos</t>
  </si>
  <si>
    <r>
      <t>SECRETARIA DE SISTEMAS OPERACIONALES</t>
    </r>
    <r>
      <rPr>
        <b/>
        <sz val="10"/>
        <color theme="1"/>
        <rFont val="Arial"/>
        <family val="2"/>
      </rPr>
      <t xml:space="preserve"> - Líder</t>
    </r>
    <r>
      <rPr>
        <sz val="10"/>
        <color theme="1"/>
        <rFont val="Arial"/>
        <family val="2"/>
      </rPr>
      <t xml:space="preserve">
</t>
    </r>
    <r>
      <rPr>
        <sz val="10"/>
        <color theme="2" tint="-0.499984740745262"/>
        <rFont val="Arial"/>
        <family val="2"/>
      </rPr>
      <t xml:space="preserve">OFICINA ASESORA DE PLANEACIÓN - Apoyo  </t>
    </r>
  </si>
  <si>
    <t xml:space="preserve">1. Analizar, realizar visitas a las Regionales y elaborar el respectivo proyecto del modelo de gestión
2. Presentar el proyecto para visto bueno.    
3. Publicar y acoger el proyecto de Modelo de Gestión.
4. Divulgar y socializar el nuevo Modelo de Gestión de las Regionales </t>
  </si>
  <si>
    <r>
      <t>OFICINA ASESORA DE PLANEACIÓN</t>
    </r>
    <r>
      <rPr>
        <b/>
        <sz val="10"/>
        <rFont val="Arial"/>
        <family val="2"/>
      </rPr>
      <t xml:space="preserve"> - Líder</t>
    </r>
    <r>
      <rPr>
        <sz val="10"/>
        <color theme="2" tint="-0.499984740745262"/>
        <rFont val="Arial"/>
        <family val="2"/>
      </rPr>
      <t xml:space="preserve">
SECRETARÍA DE SISTEMAS OPERACIONALES - Apoyo</t>
    </r>
  </si>
  <si>
    <t>Aumentar las frecuencias y conectividad de los aeropuertos concesionados troncales mediante un Foro de análisis de conectividad aérea para planificar las estrategias comerciales con participación de las Entidades Regionales, Ministerio de Turismo, Cámaras de Comercio y las Aerolíneas de pasajeros y de carga.</t>
  </si>
  <si>
    <t>Número de frecuencias o rutas adicionales por aeropuerto concesionado troncal.</t>
  </si>
  <si>
    <t>1. Desarrollar la metodología para determinar las métricas de conectividad por aeropuerto
2. Establecer el mapa de interesados y colaboradores en las regiones. 
3. Realizar los encuentros troncales y suscripción de pactos.
4. Documento de conclusiones y recomendaciones publicado.
5. Seguimiento a los compromisos.</t>
  </si>
  <si>
    <r>
      <t>OFICINA DE TRANSPORTE AÉREO</t>
    </r>
    <r>
      <rPr>
        <b/>
        <sz val="10"/>
        <rFont val="Arial"/>
        <family val="2"/>
      </rPr>
      <t xml:space="preserve"> - Líder</t>
    </r>
    <r>
      <rPr>
        <sz val="10"/>
        <rFont val="Arial"/>
        <family val="2"/>
      </rPr>
      <t xml:space="preserve">
</t>
    </r>
    <r>
      <rPr>
        <sz val="10"/>
        <color theme="2" tint="-0.499984740745262"/>
        <rFont val="Arial"/>
        <family val="2"/>
      </rPr>
      <t>OFICINA ASESORA DE PLANEACIÓN - Apoyo</t>
    </r>
  </si>
  <si>
    <r>
      <t>OFICINA DE TRANSPORTE AÉREO</t>
    </r>
    <r>
      <rPr>
        <b/>
        <sz val="10"/>
        <rFont val="Arial"/>
        <family val="2"/>
      </rPr>
      <t xml:space="preserve"> - Líder</t>
    </r>
    <r>
      <rPr>
        <sz val="10"/>
        <rFont val="Arial"/>
        <family val="2"/>
      </rPr>
      <t xml:space="preserve">
</t>
    </r>
    <r>
      <rPr>
        <sz val="10"/>
        <color theme="2" tint="-0.499984740745262"/>
        <rFont val="Arial"/>
        <family val="2"/>
      </rPr>
      <t>SECRETARÍA DE SEGURIDAD OPERACIONAL Y DE LA AVIACIÓN CIVIL - Apoyo</t>
    </r>
  </si>
  <si>
    <r>
      <t>OFICINA DE TRANSPORTE AÉREO</t>
    </r>
    <r>
      <rPr>
        <b/>
        <sz val="10"/>
        <rFont val="Arial"/>
        <family val="2"/>
      </rPr>
      <t xml:space="preserve"> - Líder</t>
    </r>
    <r>
      <rPr>
        <sz val="10"/>
        <rFont val="Arial"/>
        <family val="2"/>
      </rPr>
      <t xml:space="preserve">
</t>
    </r>
    <r>
      <rPr>
        <sz val="10"/>
        <color theme="2" tint="-0.499984740745262"/>
        <rFont val="Arial"/>
        <family val="2"/>
      </rPr>
      <t>OFICINA ASESORA DE PLANEACIÓN - Apoyo
OFICINA DE COMERCIALIZACIÓN EN INVERSIÓN - Apoyo</t>
    </r>
  </si>
  <si>
    <r>
      <t>OFICINA DE COMERCIALIZACIÓN E INVERSIÓN TRANSPORTE AÉREO</t>
    </r>
    <r>
      <rPr>
        <b/>
        <sz val="10"/>
        <rFont val="Arial"/>
        <family val="2"/>
      </rPr>
      <t xml:space="preserve"> - Líder</t>
    </r>
    <r>
      <rPr>
        <sz val="10"/>
        <rFont val="Arial"/>
        <family val="2"/>
      </rPr>
      <t xml:space="preserve">
</t>
    </r>
    <r>
      <rPr>
        <sz val="10"/>
        <color theme="2" tint="-0.499984740745262"/>
        <rFont val="Arial"/>
        <family val="2"/>
      </rPr>
      <t>OFICINA DE TRANSPORTE AÉREO - Apoyo</t>
    </r>
  </si>
  <si>
    <r>
      <t xml:space="preserve">OFICINA DE TRANSPORTE AÉREO - Líder 
</t>
    </r>
    <r>
      <rPr>
        <sz val="10"/>
        <color theme="2" tint="-0.499984740745262"/>
        <rFont val="Arial"/>
        <family val="2"/>
      </rPr>
      <t>OFICINA ASESORA DE PLANEACIÓN -Apoyo</t>
    </r>
  </si>
  <si>
    <r>
      <t>OFICINA DE TRANSPORTE AÉREO</t>
    </r>
    <r>
      <rPr>
        <b/>
        <sz val="10"/>
        <rFont val="Arial"/>
        <family val="2"/>
      </rPr>
      <t>.- Líder</t>
    </r>
    <r>
      <rPr>
        <sz val="10"/>
        <rFont val="Arial"/>
        <family val="2"/>
      </rPr>
      <t xml:space="preserve">
</t>
    </r>
    <r>
      <rPr>
        <sz val="10"/>
        <color theme="2" tint="-0.499984740745262"/>
        <rFont val="Arial"/>
        <family val="2"/>
      </rPr>
      <t>SECRETARÍA DE SEGURIDAD OPERACIONAL Y DE LA AVIACIÓN CIVIL - Apoyo</t>
    </r>
  </si>
  <si>
    <r>
      <t xml:space="preserve">OFICINA DE TRANSPORTE AÉREO - Líder
</t>
    </r>
    <r>
      <rPr>
        <sz val="10"/>
        <color theme="2" tint="-0.499984740745262"/>
        <rFont val="Arial"/>
        <family val="2"/>
      </rPr>
      <t>OFICINA ASESORA DE PLANEACIÓN - Apoyo
OFICINA DE COMERCIALIZACIÓN E INVERSIÓN - Apoyo</t>
    </r>
    <r>
      <rPr>
        <sz val="10"/>
        <rFont val="Arial"/>
        <family val="2"/>
      </rPr>
      <t xml:space="preserve">
</t>
    </r>
  </si>
  <si>
    <t>1. Recopilar información sobre ingresos regulados y no regulados.
2. Agrupar la información por tipo o categoría de aeropuertos identificando las proporciones actuales de participación de los ingresos regulados y no regulados.
3. Revisar casos de éxito en otros países  que han diversificado la participación de estos ingresos para identificar la posible adopción de estos en nuestro sistema.
4. Verificar la adaptabilidad de estos factores y en función de ellos definir el avance de metas para lograr una mayor participación de los ingresos.
5.Presentar resultados.</t>
  </si>
  <si>
    <t>Coordinar  mesas  estratégicas entre ANI y el Ministerio de  Transporte, con el propósito de llevar a cabo los proyectos a desarrollar.</t>
  </si>
  <si>
    <r>
      <t>GRUPO DE PLANIFICACIÓN AEROPORTUARIA</t>
    </r>
    <r>
      <rPr>
        <b/>
        <sz val="10"/>
        <rFont val="Arial"/>
        <family val="2"/>
      </rPr>
      <t xml:space="preserve"> - Líder. </t>
    </r>
    <r>
      <rPr>
        <sz val="10"/>
        <rFont val="Arial"/>
        <family val="2"/>
      </rPr>
      <t xml:space="preserve">
</t>
    </r>
    <r>
      <rPr>
        <sz val="10"/>
        <color theme="2" tint="-0.749992370372631"/>
        <rFont val="Arial"/>
        <family val="2"/>
      </rPr>
      <t>SECRETARIA DE SISTEMAS OPERACIONALES - Apoyo</t>
    </r>
  </si>
  <si>
    <t>1. Definir las inversiones a realizar de conformidad con el Plan de Navegación Aérea - PNA -COL
 2. Establecer los costos estimados y presupuestos por actividad mediante un método valedero. 
3. Definir el cronograma de inversión y  actualización de la ficha de inversión.</t>
  </si>
  <si>
    <r>
      <t>SECRETARÍA DE SISTEMAS OPERACIONALES</t>
    </r>
    <r>
      <rPr>
        <b/>
        <sz val="10"/>
        <rFont val="Arial"/>
        <family val="2"/>
      </rPr>
      <t xml:space="preserve"> - Líder</t>
    </r>
    <r>
      <rPr>
        <sz val="10"/>
        <rFont val="Arial"/>
        <family val="2"/>
      </rPr>
      <t xml:space="preserve">
</t>
    </r>
    <r>
      <rPr>
        <b/>
        <sz val="10"/>
        <color theme="2" tint="-0.499984740745262"/>
        <rFont val="Arial"/>
        <family val="2"/>
      </rPr>
      <t>GRUPO DE PLANIFICACIÓN AEROPORTUARIA - Apoyo</t>
    </r>
  </si>
  <si>
    <t>1. Plan de trabajo para la actualización de los espacios aéreos. 
2. Documento de justificación de la necesidad.
2. Contratación del concepto de espacio aéreo TMA.
3. Concepto operacional renovado (Estudio)
5. Espacio Aéreo actualizado AIP.</t>
  </si>
  <si>
    <t>1. Documento de factibilidad y estudios previos.  
2. Proceso precontractual.
3. Adjudicación contrato.</t>
  </si>
  <si>
    <t>DIRECCIÓN DE SERVICIOS A LA NAVEGACIÓN AÉREA
DIRECCIÓN DE TELECOMUNICACIONES</t>
  </si>
  <si>
    <t>Dos (2) sensores radar adicionales contratados</t>
  </si>
  <si>
    <t>1. Documento de Diagnóstico de la operación.  
2. Priorizar inversiones y actividades en mesas de trabajo.
3. Documento final de viabilidad.</t>
  </si>
  <si>
    <r>
      <t xml:space="preserve">GRUPO DE PLANIFICACIÓN AEROPORTUARIA - Líder
</t>
    </r>
    <r>
      <rPr>
        <b/>
        <sz val="10"/>
        <color theme="2" tint="-0.499984740745262"/>
        <rFont val="Arial"/>
        <family val="2"/>
      </rPr>
      <t>SECRETARÍA DE SISTEMAS OPERACIONALES - Apoyo</t>
    </r>
    <r>
      <rPr>
        <sz val="10"/>
        <rFont val="Arial"/>
        <family val="2"/>
      </rPr>
      <t xml:space="preserve">
</t>
    </r>
  </si>
  <si>
    <t xml:space="preserve">OFICINA DE COMERCIALIZACIÓN E INVERSIÓN </t>
  </si>
  <si>
    <t xml:space="preserve">
Desarrollar la infraestructura para centros de conexión (HUBs) complementarios para la aviación continental, que provean servicios punto a punto a los más importantes nodos internacionales.</t>
  </si>
  <si>
    <r>
      <t xml:space="preserve">DIRECCIÓN DE INFRAESTRUCTURA </t>
    </r>
    <r>
      <rPr>
        <b/>
        <sz val="10"/>
        <rFont val="Arial"/>
        <family val="2"/>
      </rPr>
      <t>- Líder</t>
    </r>
    <r>
      <rPr>
        <sz val="10"/>
        <rFont val="Arial"/>
        <family val="2"/>
      </rPr>
      <t xml:space="preserve">
</t>
    </r>
    <r>
      <rPr>
        <b/>
        <sz val="10"/>
        <color theme="2" tint="-0.499984740745262"/>
        <rFont val="Arial"/>
        <family val="2"/>
      </rPr>
      <t>OFICINA DE COMERCIALIZACIÓN E INVERSIÓN - Apoyo.
GRUPO DE INMUEBLES - Apoyo
DIRECCIÓN DE TELECOMUNICACIONES -  Apoyo</t>
    </r>
  </si>
  <si>
    <r>
      <t>OFICINA DE COMERCIALIZACIÒN E INVERSIÓN</t>
    </r>
    <r>
      <rPr>
        <b/>
        <sz val="10"/>
        <rFont val="Arial"/>
        <family val="2"/>
      </rPr>
      <t xml:space="preserve"> - Líder</t>
    </r>
    <r>
      <rPr>
        <sz val="10"/>
        <rFont val="Arial"/>
        <family val="2"/>
      </rPr>
      <t xml:space="preserve">
</t>
    </r>
    <r>
      <rPr>
        <b/>
        <sz val="10"/>
        <color theme="2" tint="-0.499984740745262"/>
        <rFont val="Arial"/>
        <family val="2"/>
      </rPr>
      <t>SECRETARIA DE SISTEMAS OPERACIONALES - Apoyo</t>
    </r>
    <r>
      <rPr>
        <sz val="10"/>
        <rFont val="Arial"/>
        <family val="2"/>
      </rPr>
      <t xml:space="preserve">
</t>
    </r>
  </si>
  <si>
    <t xml:space="preserve">1. Actualizar la hoja de ruta de viabilización.    
2. Programación de actividades  y cronograma
3. Ejecución de actividades y evaluación. </t>
  </si>
  <si>
    <r>
      <t>SECRETARÍA DE SISTEMAS OPERACIONALES</t>
    </r>
    <r>
      <rPr>
        <b/>
        <sz val="10"/>
        <rFont val="Arial"/>
        <family val="2"/>
      </rPr>
      <t>- Líder</t>
    </r>
    <r>
      <rPr>
        <sz val="10"/>
        <rFont val="Arial"/>
        <family val="2"/>
      </rPr>
      <t xml:space="preserve">
</t>
    </r>
    <r>
      <rPr>
        <b/>
        <sz val="10"/>
        <color theme="2" tint="-0.499984740745262"/>
        <rFont val="Arial"/>
        <family val="2"/>
      </rPr>
      <t>OFICINA DE COMERCIALIZACIÓN E INVERSIÓN - Apoyo.</t>
    </r>
  </si>
  <si>
    <t xml:space="preserve">1. Diagnostico de la información actual y por complementar
2. Programación de actividades y cronograma
3.Proceso contractual realizado
4. Documento Optimización e implementación del Plan Estratégico Ambiental del sector transporte aéreo.
</t>
  </si>
  <si>
    <r>
      <t>DIRECCIÓN DE SERVICIOS AEROPORTUARIOS</t>
    </r>
    <r>
      <rPr>
        <b/>
        <sz val="10"/>
        <rFont val="Arial"/>
        <family val="2"/>
      </rPr>
      <t xml:space="preserve"> - Líder
</t>
    </r>
    <r>
      <rPr>
        <b/>
        <sz val="10"/>
        <color theme="2" tint="-0.499984740745262"/>
        <rFont val="Arial"/>
        <family val="2"/>
      </rPr>
      <t>OFICINA DE TRANSPORTE AÉREO - Apoyo</t>
    </r>
    <r>
      <rPr>
        <sz val="10"/>
        <rFont val="Arial"/>
        <family val="2"/>
      </rPr>
      <t xml:space="preserve">
</t>
    </r>
  </si>
  <si>
    <r>
      <t>DIRECCIONES REGIONALES AERONÁUTICAS</t>
    </r>
    <r>
      <rPr>
        <b/>
        <sz val="10"/>
        <rFont val="Arial"/>
        <family val="2"/>
      </rPr>
      <t xml:space="preserve"> -Líder</t>
    </r>
    <r>
      <rPr>
        <sz val="10"/>
        <rFont val="Arial"/>
        <family val="2"/>
      </rPr>
      <t xml:space="preserve">
</t>
    </r>
    <r>
      <rPr>
        <b/>
        <sz val="10"/>
        <color theme="2" tint="-0.499984740745262"/>
        <rFont val="Arial"/>
        <family val="2"/>
      </rPr>
      <t>DIRECCIÓN DE INFRAESTRUCTURA - Apoyo</t>
    </r>
    <r>
      <rPr>
        <sz val="10"/>
        <color theme="2" tint="-0.499984740745262"/>
        <rFont val="Arial"/>
        <family val="2"/>
      </rPr>
      <t xml:space="preserve">
</t>
    </r>
  </si>
  <si>
    <r>
      <t>SECRETARÍA DE SISTEMAS OPERACIONALES</t>
    </r>
    <r>
      <rPr>
        <b/>
        <sz val="10"/>
        <rFont val="Arial"/>
        <family val="2"/>
      </rPr>
      <t xml:space="preserve"> - Líder
</t>
    </r>
    <r>
      <rPr>
        <b/>
        <sz val="10"/>
        <color theme="2" tint="-0.499984740745262"/>
        <rFont val="Arial"/>
        <family val="2"/>
      </rPr>
      <t>OFICINA ASESORA DE PLANEACIÓN - Apoyo</t>
    </r>
    <r>
      <rPr>
        <sz val="10"/>
        <rFont val="Arial"/>
        <family val="2"/>
      </rPr>
      <t xml:space="preserve">
</t>
    </r>
  </si>
  <si>
    <r>
      <t xml:space="preserve">GRUPO DE PLANIFICACIÓN AEROPORTUARIA </t>
    </r>
    <r>
      <rPr>
        <b/>
        <sz val="10"/>
        <rFont val="Arial"/>
        <family val="2"/>
      </rPr>
      <t>- Líder</t>
    </r>
    <r>
      <rPr>
        <sz val="10"/>
        <rFont val="Arial"/>
        <family val="2"/>
      </rPr>
      <t xml:space="preserve">
</t>
    </r>
    <r>
      <rPr>
        <b/>
        <sz val="10"/>
        <color theme="2" tint="-0.499984740745262"/>
        <rFont val="Arial"/>
        <family val="2"/>
      </rPr>
      <t>OFICINA ASESORA DE PLANEACIÓN - Apoyo</t>
    </r>
  </si>
  <si>
    <r>
      <t>SECRETARÍA DE SEGURIDAD OPERACIONAL Y DE LA AVIACIÓN CIVIL</t>
    </r>
    <r>
      <rPr>
        <b/>
        <sz val="10"/>
        <rFont val="Arial"/>
        <family val="2"/>
      </rPr>
      <t xml:space="preserve"> - Líder
</t>
    </r>
    <r>
      <rPr>
        <b/>
        <sz val="10"/>
        <color theme="2" tint="-0.499984740745262"/>
        <rFont val="Arial"/>
        <family val="2"/>
      </rPr>
      <t>OFICINA ASESORA DE PLANEACIÓN - Apoyo</t>
    </r>
    <r>
      <rPr>
        <sz val="10"/>
        <rFont val="Arial"/>
        <family val="2"/>
      </rPr>
      <t xml:space="preserve">
</t>
    </r>
  </si>
  <si>
    <t xml:space="preserve">Países / clientes potenciales productos aeronáuticos desarrollados en Colombia. 
1 Documento con Condiciones para la aprobación de aeronaves fabricadas de kit.
1 set de listas de chequeo 
</t>
  </si>
  <si>
    <r>
      <t xml:space="preserve">OFICINA ASESORA DE PLANEACIÓN - Líder
</t>
    </r>
    <r>
      <rPr>
        <sz val="10"/>
        <color theme="2" tint="-0.499984740745262"/>
        <rFont val="Arial"/>
        <family val="2"/>
      </rPr>
      <t>SUBDIRECCIÓN GENERAL - Apoyo</t>
    </r>
    <r>
      <rPr>
        <sz val="10"/>
        <rFont val="Arial"/>
        <family val="2"/>
      </rPr>
      <t xml:space="preserve">
</t>
    </r>
  </si>
  <si>
    <r>
      <t xml:space="preserve">CENTRO DE ESTUDIOS AERONÁUTICOS (CEA).- Líder
</t>
    </r>
    <r>
      <rPr>
        <b/>
        <sz val="10"/>
        <color theme="2" tint="-0.499984740745262"/>
        <rFont val="Arial"/>
        <family val="2"/>
      </rPr>
      <t>DIRECCIÓN DE TALENTO HUMANO - Apoyo</t>
    </r>
  </si>
  <si>
    <r>
      <t xml:space="preserve"> CENTRO DE ESTUDIOS AERONÁUTICOS (CEA)</t>
    </r>
    <r>
      <rPr>
        <b/>
        <sz val="10"/>
        <rFont val="Arial"/>
        <family val="2"/>
      </rPr>
      <t>- Líder</t>
    </r>
    <r>
      <rPr>
        <sz val="10"/>
        <rFont val="Arial"/>
        <family val="2"/>
      </rPr>
      <t xml:space="preserve">
</t>
    </r>
    <r>
      <rPr>
        <b/>
        <sz val="10"/>
        <color theme="2" tint="-0.499984740745262"/>
        <rFont val="Arial"/>
        <family val="2"/>
      </rPr>
      <t xml:space="preserve">DIRECCION DE TALENTO  HUMANO - Apoyo
ACOMPAÑA OTA/SSOAC/ MEN/ INDUSTRIA, ACADEMIA </t>
    </r>
    <r>
      <rPr>
        <sz val="10"/>
        <rFont val="Arial"/>
        <family val="2"/>
      </rPr>
      <t xml:space="preserve">
 </t>
    </r>
  </si>
  <si>
    <t>Suscripción de Tres (3) convenios</t>
  </si>
  <si>
    <t>1. Estructurar formato de reporte obligatorio de eventos (ROE)
2. Elaborar el Manual de Operación del Formato de reporte Obligatorio de Eventos  (ROE) 
3. Realizar pruebas de escritorio de la funcionalidad del ROE
4. Estructurar una matriz de consolidación de la información recopilada a través del ROE.</t>
  </si>
  <si>
    <r>
      <t>OFICINA DE REGISTRO AERONÁUTICO</t>
    </r>
    <r>
      <rPr>
        <b/>
        <sz val="10"/>
        <color theme="1"/>
        <rFont val="Arial"/>
        <family val="2"/>
      </rPr>
      <t xml:space="preserve"> - Líder. </t>
    </r>
    <r>
      <rPr>
        <sz val="10"/>
        <color theme="1"/>
        <rFont val="Arial"/>
        <family val="2"/>
      </rPr>
      <t xml:space="preserve">
</t>
    </r>
    <r>
      <rPr>
        <sz val="10"/>
        <color theme="2" tint="-0.499984740745262"/>
        <rFont val="Arial"/>
        <family val="2"/>
      </rPr>
      <t>SECRETARIA DE SEGURIDAD OPERACIONAL Y DE LA AVIACIÓN CIVIL - Apoyo</t>
    </r>
  </si>
  <si>
    <t xml:space="preserve"> SECRETARÍA DE SISTEMAS OPERACIONALES.
GRUPO DE GESTIÓN DE SEGURIDAD OPERACIONAL Y ASEGURAMIENTO DE LA CALIDAD - SMS QA</t>
  </si>
  <si>
    <t>TRANSFORMACIÓN INSTITUCIONAL</t>
  </si>
  <si>
    <t>1. Mesas de trabajo con Informática para definir cronograma de actividades
2.Definir ajustes a la versión detectadas en ambiente de pruebas- procesos- Objetivos , tablas básicas.
3. Capacitación en la  nueva versión ISOLUCION
4.Aplicativo en operación funcional</t>
  </si>
  <si>
    <t>1. Identificar las líneas (base y objetivo) de alto nivel de la arquitectura de datos e información de la Entidad
2. Conformar las especificaciones mínimas para definir y establecer un modelo de gobierno de datos que de soporte a la gestión de disponibilidad, integridad, calidad y uso de los datos críticios de la Entidad durante su ciclo de vida.
3. Identificar el estado detallado de gobierno de datos en la Entidad, propietarios, responsables, consumidores, reglas de calidad y caracterización de los flujos de información existentes.
4. Identificar los datos maestros de la Entidad, sus atributos de referencia y el Estado de gestión en relación a su accesibilidad, exactitud, consistencia, actualización y mantenimiento.</t>
  </si>
  <si>
    <t>Subcuentas ESF depuradas</t>
  </si>
  <si>
    <t xml:space="preserve">Subcuentas ESF depuradas / Total subcuentas ESF
</t>
  </si>
  <si>
    <t xml:space="preserve">1. Acompañamiento orientado a mejorar la gestión financiera 
2. Adopción de las mejores practicas financieras. 
3. Revisión de los diferentes elementos que conforman la gestión financiera.
4.  Puesta en practica de la sostenibilidad de la información contable 
</t>
  </si>
  <si>
    <r>
      <t xml:space="preserve">SECRETARIA GENERAL </t>
    </r>
    <r>
      <rPr>
        <b/>
        <sz val="10"/>
        <color theme="1"/>
        <rFont val="Arial"/>
        <family val="2"/>
      </rPr>
      <t>- Líder</t>
    </r>
    <r>
      <rPr>
        <sz val="10"/>
        <color theme="1"/>
        <rFont val="Arial"/>
        <family val="2"/>
      </rPr>
      <t xml:space="preserve"> 
</t>
    </r>
    <r>
      <rPr>
        <sz val="10"/>
        <color theme="2" tint="-0.499984740745262"/>
        <rFont val="Arial"/>
        <family val="2"/>
      </rPr>
      <t>OFICINA ASESORA DE PLANEACIÓN - Apoyo</t>
    </r>
  </si>
  <si>
    <r>
      <t xml:space="preserve">DIRECCION GENERAL </t>
    </r>
    <r>
      <rPr>
        <b/>
        <sz val="10"/>
        <color theme="1"/>
        <rFont val="Arial"/>
        <family val="2"/>
      </rPr>
      <t>- Líder</t>
    </r>
    <r>
      <rPr>
        <sz val="10"/>
        <color theme="1"/>
        <rFont val="Arial"/>
        <family val="2"/>
      </rPr>
      <t xml:space="preserve">
</t>
    </r>
    <r>
      <rPr>
        <sz val="10"/>
        <color theme="2" tint="-0.499984740745262"/>
        <rFont val="Arial"/>
        <family val="2"/>
      </rPr>
      <t>SECRETARÍA GENERAL - Apoyo
OFICINA ASESORA DE PLANEACIÓN - Apoyo</t>
    </r>
    <r>
      <rPr>
        <sz val="10"/>
        <color theme="1"/>
        <rFont val="Arial"/>
        <family val="2"/>
      </rPr>
      <t xml:space="preserve">
</t>
    </r>
  </si>
  <si>
    <t>Fortalecimeinto de las Direcciones Regionales Aeronáuticas</t>
  </si>
  <si>
    <r>
      <rPr>
        <b/>
        <sz val="11"/>
        <color theme="1"/>
        <rFont val="Arial"/>
        <family val="2"/>
      </rPr>
      <t>NUESTRA VISIÓN:</t>
    </r>
    <r>
      <rPr>
        <sz val="10"/>
        <color theme="1"/>
        <rFont val="Arial"/>
        <family val="2"/>
      </rPr>
      <t xml:space="preserve"> Al 2030, movilizar 100 millones de pasajeros y duplicar el transporte de carga partiendo del 2018, en un entorno institucional claro, competitivo, conectado, seguro y sostenible, soportado en una infraestructura renovada, una industria robustecida y un talento humano de excelencia</t>
    </r>
  </si>
  <si>
    <r>
      <rPr>
        <b/>
        <sz val="10"/>
        <rFont val="Arial Narrow"/>
        <family val="2"/>
      </rPr>
      <t>1. INSTITUCIONALIDAD:</t>
    </r>
    <r>
      <rPr>
        <sz val="10"/>
        <rFont val="Arial Narrow"/>
        <family val="2"/>
      </rPr>
      <t xml:space="preserve"> Consolidar los roles de autoridad, de prestación del servicio y de investigación de accidentes para dinamizar el crecimiento del transporte aéreo, contribuyendo así a la aviación civil colombiana. </t>
    </r>
  </si>
  <si>
    <r>
      <rPr>
        <u/>
        <sz val="10"/>
        <rFont val="Arial Narrow"/>
        <family val="2"/>
      </rPr>
      <t>Número áreas listas x 100</t>
    </r>
    <r>
      <rPr>
        <sz val="10"/>
        <rFont val="Arial Narrow"/>
        <family val="2"/>
      </rPr>
      <t xml:space="preserve">
Número áreas planeadas</t>
    </r>
  </si>
  <si>
    <r>
      <rPr>
        <b/>
        <sz val="10"/>
        <rFont val="Arial Narrow"/>
        <family val="2"/>
      </rPr>
      <t xml:space="preserve">2. CONECTIVIDAD: </t>
    </r>
    <r>
      <rPr>
        <sz val="10"/>
        <rFont val="Arial Narrow"/>
        <family val="2"/>
      </rPr>
      <t xml:space="preserve">
Construir una red de servicios de transporte aéreo eficiente que una las regiones del país con los principales centros de producción y de consumo nacionales y del mundo, aprovechando su capacidad integradora.
</t>
    </r>
  </si>
  <si>
    <r>
      <t>1. Coordinación de mesas de trabajo para la "</t>
    </r>
    <r>
      <rPr>
        <i/>
        <sz val="10"/>
        <rFont val="Arial Narrow"/>
        <family val="2"/>
      </rPr>
      <t>Revisión de la Metodología para la prestación de los Servicios Aéreos Esenciales</t>
    </r>
    <r>
      <rPr>
        <sz val="10"/>
        <rFont val="Arial Narrow"/>
        <family val="2"/>
      </rPr>
      <t>".</t>
    </r>
  </si>
  <si>
    <r>
      <rPr>
        <b/>
        <sz val="10"/>
        <rFont val="Arial Narrow"/>
        <family val="2"/>
      </rPr>
      <t xml:space="preserve"> 2. COMPETITIVIDAD : 
</t>
    </r>
    <r>
      <rPr>
        <sz val="10"/>
        <rFont val="Arial Narrow"/>
        <family val="2"/>
      </rPr>
      <t xml:space="preserve"> Desarrollar políticas públicas y estrategias que fortalezcan el factor de productividad del transporte aéreo y estimulen los servicios para el crecimiento de la aviación civil en Colombia.</t>
    </r>
  </si>
  <si>
    <r>
      <t xml:space="preserve">A. Fórmula de Incentivos
</t>
    </r>
    <r>
      <rPr>
        <sz val="10"/>
        <rFont val="Arial Narrow"/>
        <family val="2"/>
      </rPr>
      <t>1.</t>
    </r>
    <r>
      <rPr>
        <b/>
        <sz val="10"/>
        <rFont val="Arial Narrow"/>
        <family val="2"/>
      </rPr>
      <t xml:space="preserve"> </t>
    </r>
    <r>
      <rPr>
        <sz val="10"/>
        <rFont val="Arial Narrow"/>
        <family val="2"/>
      </rPr>
      <t xml:space="preserve">Recopilar informacion sobre esquemas de incentivos diseñados y aplicados en otros aeropuertos(modelo de otros países).
</t>
    </r>
  </si>
  <si>
    <r>
      <rPr>
        <b/>
        <sz val="10"/>
        <rFont val="Arial Narrow"/>
        <family val="2"/>
      </rPr>
      <t xml:space="preserve"> B Tarifas Competitivas</t>
    </r>
    <r>
      <rPr>
        <sz val="10"/>
        <rFont val="Arial Narrow"/>
        <family val="2"/>
      </rPr>
      <t xml:space="preserve">
1. Analisis del Bench- marking del estado actual de las tarifas en Colombia y la de los principales aeropuertos de la región que puedan ser compentencia de los aeropuertos colombianos.</t>
    </r>
  </si>
  <si>
    <r>
      <rPr>
        <b/>
        <sz val="10"/>
        <color theme="1"/>
        <rFont val="Arial Narrow"/>
        <family val="2"/>
      </rPr>
      <t>4. INFRAESTRUCTURA Y SOSTENIBILIDAD AMBIENTAL:</t>
    </r>
    <r>
      <rPr>
        <sz val="10"/>
        <color theme="1"/>
        <rFont val="Arial Narrow"/>
        <family val="2"/>
      </rPr>
      <t xml:space="preserve"> Lograr que la infraestructura, los servicios aeroportuarios, de navegación aérea y la intermodal dad, cuenten con capacidad y eficiencia para atender el crecimiento de la demanda del sector en un contexto ambientalmente sostenible.</t>
    </r>
  </si>
  <si>
    <r>
      <rPr>
        <b/>
        <sz val="10"/>
        <rFont val="Arial Narrow"/>
        <family val="2"/>
      </rPr>
      <t>5. INDUSTRIA AERONÁUTICA Y CADENA DE SUMINISTRO:</t>
    </r>
    <r>
      <rPr>
        <sz val="10"/>
        <rFont val="Arial Narrow"/>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</si>
  <si>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r>
      <rPr>
        <b/>
        <sz val="10"/>
        <rFont val="Arial Narrow"/>
        <family val="2"/>
      </rPr>
      <t>6. DESARROLLO DEL TALENTO HUMANO EN EL SECTOR:</t>
    </r>
    <r>
      <rPr>
        <sz val="10"/>
        <rFont val="Arial Narrow"/>
        <family val="2"/>
      </rPr>
      <t xml:space="preserve"> Fortalecer la gestión del conocimiento para lograr el desarrollo integral y sostenible del talento humano, en línea con el crecimiento de la aviación civil en Colombia</t>
    </r>
  </si>
  <si>
    <r>
      <rPr>
        <b/>
        <sz val="10"/>
        <rFont val="Arial Narrow"/>
        <family val="2"/>
      </rPr>
      <t>7. SEGURIDAD OPERACIONAL Y DE LA AVIACIÓN CIVIL:</t>
    </r>
    <r>
      <rPr>
        <sz val="10"/>
        <rFont val="Arial Narrow"/>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</si>
  <si>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r>
      <rPr>
        <b/>
        <sz val="10"/>
        <color theme="1"/>
        <rFont val="Arial Narrow"/>
        <family val="2"/>
      </rPr>
      <t>TALENTO HUMANO</t>
    </r>
    <r>
      <rPr>
        <sz val="10"/>
        <color theme="1"/>
        <rFont val="Arial Narrow"/>
        <family val="2"/>
      </rPr>
      <t xml:space="preserve">
Lograr el desarrollo integral y sostenible del Talento Humano, en línea con el crecimiento de la Aviación Civil en Colombia. </t>
    </r>
  </si>
  <si>
    <r>
      <rPr>
        <b/>
        <sz val="10"/>
        <color theme="1"/>
        <rFont val="Arial Narrow"/>
        <family val="2"/>
      </rPr>
      <t>ESTRUCTURA</t>
    </r>
    <r>
      <rPr>
        <sz val="10"/>
        <color theme="1"/>
        <rFont val="Arial Narrow"/>
        <family val="2"/>
      </rPr>
      <t xml:space="preserve">
Adecuar y consolidar la estructura organizacional existente que responda a los roles de autoridad, prestación del servicio y de investigación de accidentes</t>
    </r>
  </si>
  <si>
    <r>
      <rPr>
        <b/>
        <sz val="10"/>
        <color theme="1"/>
        <rFont val="Arial Narrow"/>
        <family val="2"/>
      </rPr>
      <t>SISTEMA DE GESTIÓN DEL CONOCIMIENTO</t>
    </r>
    <r>
      <rPr>
        <sz val="10"/>
        <color theme="1"/>
        <rFont val="Arial Narrow"/>
        <family val="2"/>
      </rPr>
      <t xml:space="preserve">
Implementar  el Sistema de Gestión del conocimiento especializado en la Entidad que fortalezca los procesos de toma de decisiones informadas.</t>
    </r>
  </si>
  <si>
    <r>
      <rPr>
        <b/>
        <sz val="10"/>
        <color theme="1"/>
        <rFont val="Arial Narrow"/>
        <family val="2"/>
      </rPr>
      <t>PROCESOS</t>
    </r>
    <r>
      <rPr>
        <sz val="10"/>
        <color theme="1"/>
        <rFont val="Arial Narrow"/>
        <family val="2"/>
      </rPr>
      <t xml:space="preserve">
Afianzar el Sistema Integrado de Gestión Institucional  fortaleciendo la estructura organizacional a través de la actualización de 3 procesos del mapa de procesos de la Entidad  </t>
    </r>
  </si>
  <si>
    <r>
      <rPr>
        <b/>
        <sz val="10"/>
        <color theme="1"/>
        <rFont val="Arial Narrow"/>
        <family val="2"/>
      </rPr>
      <t>TECNOLOGÍA DE LA INFORMACIÓN Y COMUNICACIONES - TIC´S</t>
    </r>
    <r>
      <rPr>
        <sz val="10"/>
        <color theme="1"/>
        <rFont val="Arial Narrow"/>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</si>
  <si>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r>
      <rPr>
        <b/>
        <sz val="10"/>
        <color rgb="FF1E1C11"/>
        <rFont val="Arial Narrow"/>
        <family val="2"/>
      </rPr>
      <t>ANTICORRUPCIÓN</t>
    </r>
    <r>
      <rPr>
        <sz val="10"/>
        <color rgb="FF1E1C11"/>
        <rFont val="Arial Narrow"/>
        <family val="2"/>
      </rPr>
      <t xml:space="preserve">
</t>
    </r>
    <r>
      <rPr>
        <sz val="10"/>
        <rFont val="Arial Narrow"/>
        <family val="2"/>
      </rPr>
      <t xml:space="preserve">Consolidar la política de Anticorrupción y de atención al ciudadano, que desarrollada a través del Plan Anticorrupción garantice la transparencia en las decisiones y generen confianza en la ciudadanía. </t>
    </r>
  </si>
  <si>
    <t>3. Revisar los procedimientos instructivos, formatos necesarios para las reclamaciones y control de la gestión que se realiza en el Grupo de Seguros.</t>
  </si>
  <si>
    <t>4. Adoptar y socializar los documentos para las reclamaciones y gestión a cargo del Grupo de Seguros.</t>
  </si>
  <si>
    <t>1. Identificar las líneas (base y objetivo) de alto nivel de la arquitectura de datos e información de la Entidad.</t>
  </si>
  <si>
    <t>1. Acompañamiento orientado a mejorar la gestión financiera</t>
  </si>
  <si>
    <t>2. Adopción de las mejores practicas financieras</t>
  </si>
  <si>
    <t>3.Revisión de los diferentes elementos que conforman la gestión financiera.</t>
  </si>
  <si>
    <t>4. Puesta en practica de la sostenibilidad de la información contable</t>
  </si>
  <si>
    <t>Subcuentas ESF depuradas / Total subcuentas ESF</t>
  </si>
  <si>
    <t>2. Realización de material video - gráfico para redes sociales</t>
  </si>
  <si>
    <t>3. Realización de campañas digitales - Así van nunestras obras</t>
  </si>
  <si>
    <t>2. Presentar 2 investigaciones al IV Consejo Seguridad</t>
  </si>
  <si>
    <r>
      <t>1. Presentar Circular consolidación redes apoyo a víctimas y familiares para aprobación.</t>
    </r>
    <r>
      <rPr>
        <b/>
        <sz val="10"/>
        <color rgb="FFFF0000"/>
        <rFont val="Arial Narrow"/>
        <family val="2"/>
      </rPr>
      <t/>
    </r>
  </si>
  <si>
    <r>
      <t xml:space="preserve">2. Aprobar y registrar la Circular en Isolución </t>
    </r>
    <r>
      <rPr>
        <b/>
        <sz val="10"/>
        <color rgb="FFFF0000"/>
        <rFont val="Arial Narrow"/>
        <family val="2"/>
      </rPr>
      <t/>
    </r>
  </si>
  <si>
    <r>
      <t>3. Difundir la Circular.</t>
    </r>
    <r>
      <rPr>
        <b/>
        <sz val="10"/>
        <color rgb="FFFF0000"/>
        <rFont val="Arial Narrow"/>
        <family val="2"/>
      </rPr>
      <t/>
    </r>
  </si>
  <si>
    <t>1. Analizar, realizar visitas a las Regionales y elaborar el respectivo proyecto del modelo de gestión.</t>
  </si>
  <si>
    <t>2. Elaborar el Manual de Operación del Formato de Reporte Obligatorio de Eventos (ROE)</t>
  </si>
  <si>
    <t>3. Realizar pruebas de escritorio de la funcionallidad del ROE</t>
  </si>
  <si>
    <t>4. Estructurar una matriz de consolidadción de la información recopilada a través del ROE</t>
  </si>
  <si>
    <t>1. Mesas de trabajo con Informática para definir cronograma de actividades</t>
  </si>
  <si>
    <t>2. Definir ajustes a la versión detectadas en ambiente de pruebas - procesos - objetivos - tablas básicas</t>
  </si>
  <si>
    <t>3. Capacitación en la nueva versión ISOLUCION</t>
  </si>
  <si>
    <t>4. Aplicativo en operación funcional</t>
  </si>
  <si>
    <t>OFICINA DE COMERCIALIZACIÓN E INVERSIÓN</t>
  </si>
  <si>
    <t>OFICINA ASESORA DE PLANEACIÓN*</t>
  </si>
  <si>
    <t>SUBDIRECCIÓN GENERAL*
OFICINA ASESORA DE PLANEACIÓN 
SECRETARIA DE SEGURIDAD OPERACIONAL Y DE LA AVIACION CIVIL</t>
  </si>
  <si>
    <t>GRUPO DE COMUNICACIÓN Y PRENSA*</t>
  </si>
  <si>
    <t xml:space="preserve">SUBDIRECCIÓN GENERAL*
OFICINA ASESORA DE PLANEACIÓN
</t>
  </si>
  <si>
    <t>SUBDIRECCIÓN GENERAL*
SECRETARÍA DE SEGURIDAD OPERACIONAL Y DE LA AVIACIÓN CIVIL 
SECRETARÍA DE SISTEMAS OPERACIONALES</t>
  </si>
  <si>
    <t>OFICINA DE TRANSPORTE AÉREO*</t>
  </si>
  <si>
    <t>GRUPO DE INVESTIGACIÓN DE ACCIDENTES*</t>
  </si>
  <si>
    <t>OFICINA ASESORA DE PLANEACIÓN
SECRETARÍA DE SISTEMAS OPERACIONALES*</t>
  </si>
  <si>
    <t xml:space="preserve">OFICINA ASESORA DE PLANEACIÓN*
SECRETARÍA DE SISTEMAS OPERACIONALES </t>
  </si>
  <si>
    <t>SECRETARÍA DE SISTEMAS OPERACIONALES*</t>
  </si>
  <si>
    <t>OFICINA ASESORA DE PLANEACIÓN
OFICINA DE TRANSPORTE AÉREO*</t>
  </si>
  <si>
    <t xml:space="preserve">OFICINA DE TRANSPORTE AÉREO*
SECRETARÍA DE SEGURIDAD OPERACIONAL Y DE LA AVIACIÓN CIVIL </t>
  </si>
  <si>
    <t>OFICINA DE TRANSPORTE AÉREO*
OFICINA ASESORA DE PLANEACIÓN 
OFICINA DE COMERCIALIZACIÓN EN INVERSIÓN</t>
  </si>
  <si>
    <t>OFICINA DE TRANSPORTE AÉREO*
OFICINA DE COMERCIALIZACIÓN EN INVERSIÓN</t>
  </si>
  <si>
    <t xml:space="preserve">OFICINA DE TRANSPORTE AÉREO*
OFICINA ASESORA DE PLANEACIÓN
OFICINA DE COMERCIALIZACIÓN E INVERSIÓN 
</t>
  </si>
  <si>
    <t>OFICINA DE COMERCIALIZACIÓN E INVERSIÓN*</t>
  </si>
  <si>
    <t>SECRETARÍA DE SISTEMAS OPERACIONALES. 
GRUPO DE PLANIFICACIÓN AEROPORTUARIA*</t>
  </si>
  <si>
    <t>SECRETARÍA DE SISTEMAS OPERACIONALES*
GRUPO DE PLANIFICACIÓN AEROPORTUARIA.</t>
  </si>
  <si>
    <t>DIRECCIÓN DE SERVICIOS A LA NAVEGACIÓN AÉREA*</t>
  </si>
  <si>
    <t>DIRECCIÓN DE SERVICIOS A LA NAVEGACIÓN AÉREA*
DIRECCIÓN DE TELECOMUNICACIONES</t>
  </si>
  <si>
    <t>DIRECCIÓN DE TELECOMUNICACIONES*</t>
  </si>
  <si>
    <t>SECRETARÍA DE SISTEMAS OPERACIONALES.
GRUPO DE PLANIFICACIÓN AEROPORTUARIA*</t>
  </si>
  <si>
    <t>SECRETARIA DE SISTEMAS OPERACIONALES
OFICINA DE COMERCIALIZACIÒN E INVERSIÓN*</t>
  </si>
  <si>
    <t>DIRECCIÓN DE INFRAESTRUCTURA*
OFICINA DE COMERCIALIZACIÓN E INVERSIÓN.
GRUPO DE INMUEBLES
DIRECCIÓN DE TELECOMUNICACIONES</t>
  </si>
  <si>
    <t xml:space="preserve">DIRECCIÓN DE INFRAESTRUCTURA* </t>
  </si>
  <si>
    <t>SECRETARÍA DE SISTEMAS OPERACIONALES*
OFICINA DE COMERCIALIZACIÓN E INVERSIÓN.</t>
  </si>
  <si>
    <t xml:space="preserve">OFICINA DE TRANSPORTE AÉREO
DIRECCIÓN DE SERVICIOS AEROPORTUARIOS*
</t>
  </si>
  <si>
    <t>DIRECCIÓN DE INFRAESTRUCTURA
DIRECCIONES REGIONALES AERONAUTICAS*</t>
  </si>
  <si>
    <t xml:space="preserve">OFICINA ASESORA DE PLANEACIÓN 
SECRETARÍA DE SISTEMAS OPERACIONALES*
</t>
  </si>
  <si>
    <t>OFICINA ASESORA DE PLANEACIÓN
GRUPO DE PLANIFICACIÓN AEROPORTUARIA*</t>
  </si>
  <si>
    <t xml:space="preserve">OFICINA ASESORA DE PLANEACIÓN
SECRETARÍA DE SEGURIDAD OPERACIONAL Y DE LA AVIACIÓN CIVIL*
</t>
  </si>
  <si>
    <t>SECRETARÍA DE SEGURIDAD OPERACIONAL Y DE LA AVIACIÓN CIVIL*</t>
  </si>
  <si>
    <t xml:space="preserve">SUBDIRECCIÓN GENERAL
OFICINA ASESORA DE PLANEACIÓN*
</t>
  </si>
  <si>
    <t>CENTRO DE ESTUDIOS AERONÁUTICOS (CEA)*
DIRECCIÓN DE TALENTO HUMANO</t>
  </si>
  <si>
    <t xml:space="preserve">CENTRO DE ESTUDIOS AERONÁUTICOS (CEA)*
ACOMPAÑA OTA/SSOAC/ MEN/ INDUSTRIA, ACADEMIA - DIRECCION DE TALENTO  HUMANO </t>
  </si>
  <si>
    <t>OFICINA DE REGISTRO AERONÁUTICO*. 
SECRETARIA DE SEGURIDAD OPERACIONAL Y DE LA AVIACIÓN CIVIL</t>
  </si>
  <si>
    <t>SECRETARÍA DE SISTEMAS OPERACIONALES*
GRUPO DE GESTIÓN DE SEGURIDAD OPERACIONAL Y ASEGURAMIENTO DE LA CALIDAD - SMS QA</t>
  </si>
  <si>
    <t>DIRECCIÓN DE TALENTO HUMANO*</t>
  </si>
  <si>
    <t>DIRECCIÓN ADMINISTRATIVA*</t>
  </si>
  <si>
    <t>SECRETARIA GENERAL*
OFICINA ASESORA DE PLANEACIÓN</t>
  </si>
  <si>
    <t>DIRECCION GENERAL*
OFICINA ASESORA DE PLANEACIÓN
SECRETARÍA GENERAL</t>
  </si>
  <si>
    <t xml:space="preserve"> OFICINA ASESORA JURÍDICA*</t>
  </si>
  <si>
    <t>DIRECTOR REGIONAL AERONAUTICO*</t>
  </si>
  <si>
    <t>Contratar la elaboración de estudios, diseños y obtención de autorizaciones requeridas para la construcción del Centro de Investigación de Accidentes Aéreos</t>
  </si>
  <si>
    <t>Porcentaje de avance de las actividades de contratación de estudios, diseños y autorizaciones para la construcción del CIAA.</t>
  </si>
  <si>
    <t>Definición sitio construcción CIAA</t>
  </si>
  <si>
    <t>Modificación PAA</t>
  </si>
  <si>
    <t xml:space="preserve">Tramite traslados internos recursos para respaldar el CIAA </t>
  </si>
  <si>
    <t>Trámite de vigencias futuras</t>
  </si>
  <si>
    <t xml:space="preserve">Estructuración proceso contractual del proyecto estudio, diseños e interventoría construcción </t>
  </si>
  <si>
    <t>Aprobación de vigencias futuras</t>
  </si>
  <si>
    <t>Radicación proceso contractual</t>
  </si>
  <si>
    <t>Publicación de pliegos</t>
  </si>
  <si>
    <t>Adjudicación de contrato</t>
  </si>
  <si>
    <t>Ejecución de contrato</t>
  </si>
  <si>
    <r>
      <rPr>
        <u/>
        <sz val="10"/>
        <color rgb="FFFF0000"/>
        <rFont val="Arial Narrow"/>
        <family val="2"/>
      </rPr>
      <t>Número áreas listas x 100</t>
    </r>
    <r>
      <rPr>
        <sz val="10"/>
        <color rgb="FFFF0000"/>
        <rFont val="Arial Narrow"/>
        <family val="2"/>
      </rPr>
      <t xml:space="preserve">
Número áreas planeadas</t>
    </r>
  </si>
  <si>
    <t>CUMPLIMIENTO</t>
  </si>
  <si>
    <t>COMENTARIO</t>
  </si>
  <si>
    <t>META Número</t>
  </si>
  <si>
    <t>Atender el 100% de la solicitudes de participación de la vigilancia o certificación en OMAS, Aeródromos, licencias al personal del SVRSOP</t>
  </si>
  <si>
    <t>1. Recibo y gestión de la solicitud ( revisión, selección del candidato, trámite de la comisión)</t>
  </si>
  <si>
    <t>2. Informe de la  participación SVRSOP</t>
  </si>
  <si>
    <t>PESO</t>
  </si>
  <si>
    <t>P Vs E</t>
  </si>
  <si>
    <t>I TRIM</t>
  </si>
  <si>
    <t>II TRIM</t>
  </si>
  <si>
    <t>III TRIM</t>
  </si>
  <si>
    <t>IV TRIM</t>
  </si>
  <si>
    <t>Solicitudes de participación SVRSOP atendidas</t>
  </si>
  <si>
    <t>No. de solicitudes de participación SVRSOP atendidas / No. de solicitudes de participación SVRSOP recibidas</t>
  </si>
  <si>
    <t>INDICADOR</t>
  </si>
  <si>
    <t>FORMULA</t>
  </si>
  <si>
    <t>ACTIVIDAD</t>
  </si>
  <si>
    <r>
      <rPr>
        <b/>
        <sz val="10"/>
        <color theme="1"/>
        <rFont val="Arial Narrow"/>
        <family val="2"/>
      </rPr>
      <t xml:space="preserve">Fuente </t>
    </r>
    <r>
      <rPr>
        <sz val="10"/>
        <color theme="1"/>
        <rFont val="Arial Narrow"/>
        <family val="2"/>
      </rPr>
      <t>: Áreas Responsables y consolidado por OAP.</t>
    </r>
  </si>
  <si>
    <r>
      <rPr>
        <b/>
        <u/>
        <sz val="10"/>
        <color theme="1"/>
        <rFont val="Arial Narrow"/>
        <family val="2"/>
      </rPr>
      <t>OBSERVACIONES</t>
    </r>
    <r>
      <rPr>
        <sz val="10"/>
        <color theme="1"/>
        <rFont val="Arial Narrow"/>
        <family val="2"/>
      </rPr>
      <t>:
1. Programas entregados por cada dependencia.
2. Cada una de las áreas responsables de la autoevaluación presenta las evidencias en plenaria realizada en el CEA
3. La verificación de las evidencias de la autoevaluación del segundo trimestre de 2019 se realizó en la OAP.</t>
    </r>
  </si>
  <si>
    <r>
      <t xml:space="preserve">Coordinar </t>
    </r>
    <r>
      <rPr>
        <sz val="10"/>
        <color rgb="FFFF0000"/>
        <rFont val="Arial Narrow"/>
        <family val="2"/>
      </rPr>
      <t>con la Oficina Asesora de Planeación</t>
    </r>
    <r>
      <rPr>
        <sz val="10"/>
        <rFont val="Arial Narrow"/>
        <family val="2"/>
      </rPr>
      <t>, mesas  estratégicas entre ANI y el Ministerio de  Transporte, con el propósito de llevar a cabo los proyectos a desarrollar.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</si>
</sst>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83" x14ac:knownFonts="1">
    <font>
      <sz val="11"/>
      <color theme="1"/>
      <name val="Calibri"/>
      <family val="2"/>
      <scheme val="minor"/>
    </font>
    <font>
      <sz val="11"/>
      <color theme="0"/>
      <name val="Calibri"/>
      <family val="2"/>
      <scheme val="minor"/>
    </font>
    <font>
      <b/>
      <sz val="12"/>
      <color theme="0"/>
      <name val="Arial"/>
      <family val="2"/>
    </font>
    <font>
      <sz val="11"/>
      <color theme="1"/>
      <name val="Arial"/>
      <family val="2"/>
    </font>
    <font>
      <sz val="10"/>
      <color theme="1"/>
      <name val="Arial"/>
      <family val="2"/>
    </font>
    <font>
      <b/>
      <sz val="10"/>
      <name val="Arial"/>
      <family val="2"/>
    </font>
    <font>
      <sz val="10"/>
      <name val="Arial"/>
      <family val="2"/>
    </font>
    <font>
      <b/>
      <sz val="11"/>
      <name val="Arial"/>
      <family val="2"/>
    </font>
    <font>
      <sz val="10"/>
      <color rgb="FF1C1C1C"/>
      <name val="Arial"/>
      <family val="2"/>
    </font>
    <font>
      <sz val="10"/>
      <color rgb="FF1E1C11"/>
      <name val="Arial"/>
      <family val="2"/>
    </font>
    <font>
      <b/>
      <sz val="10"/>
      <color theme="1"/>
      <name val="Arial"/>
      <family val="2"/>
    </font>
    <font>
      <u/>
      <sz val="10"/>
      <name val="Arial"/>
      <family val="2"/>
    </font>
    <font>
      <sz val="10"/>
      <color rgb="FF000000"/>
      <name val="Arial"/>
      <family val="2"/>
    </font>
    <font>
      <u/>
      <sz val="11"/>
      <color theme="10"/>
      <name val="Calibri"/>
      <family val="2"/>
      <scheme val="minor"/>
    </font>
    <font>
      <u/>
      <sz val="11"/>
      <color theme="11"/>
      <name val="Calibri"/>
      <family val="2"/>
      <scheme val="minor"/>
    </font>
    <font>
      <i/>
      <sz val="10"/>
      <name val="Arial"/>
      <family val="2"/>
    </font>
    <font>
      <b/>
      <sz val="16"/>
      <color theme="0"/>
      <name val="Arial"/>
      <family val="2"/>
    </font>
    <font>
      <b/>
      <sz val="11"/>
      <color theme="0"/>
      <name val="Arial"/>
      <family val="2"/>
    </font>
    <font>
      <b/>
      <sz val="11"/>
      <color theme="1"/>
      <name val="Arial"/>
      <family val="2"/>
    </font>
    <font>
      <sz val="10"/>
      <color theme="0"/>
      <name val="Arial"/>
      <family val="2"/>
    </font>
    <font>
      <sz val="10"/>
      <color rgb="FFFF0000"/>
      <name val="Arial"/>
      <family val="2"/>
    </font>
    <font>
      <b/>
      <sz val="11"/>
      <color theme="0"/>
      <name val="Calibri"/>
      <family val="2"/>
      <scheme val="minor"/>
    </font>
    <font>
      <b/>
      <sz val="11"/>
      <color theme="1"/>
      <name val="Calibri"/>
      <family val="2"/>
      <scheme val="minor"/>
    </font>
    <font>
      <b/>
      <u/>
      <sz val="11"/>
      <color theme="1"/>
      <name val="Calibri"/>
      <family val="2"/>
      <scheme val="minor"/>
    </font>
    <font>
      <b/>
      <sz val="20"/>
      <color theme="1"/>
      <name val="Arial"/>
      <family val="2"/>
    </font>
    <font>
      <b/>
      <sz val="20"/>
      <name val="Arial"/>
      <family val="2"/>
    </font>
    <font>
      <sz val="22"/>
      <color theme="1"/>
      <name val="Arial"/>
      <family val="2"/>
    </font>
    <font>
      <b/>
      <sz val="22"/>
      <color theme="0"/>
      <name val="Arial"/>
      <family val="2"/>
    </font>
    <font>
      <sz val="22"/>
      <name val="Arial"/>
      <family val="2"/>
    </font>
    <font>
      <sz val="11"/>
      <color theme="1"/>
      <name val="Calibri"/>
      <family val="2"/>
      <scheme val="minor"/>
    </font>
    <font>
      <sz val="11"/>
      <color theme="1"/>
      <name val="Verdana"/>
      <family val="2"/>
    </font>
    <font>
      <b/>
      <sz val="11"/>
      <color theme="0"/>
      <name val="Verdana"/>
      <family val="2"/>
    </font>
    <font>
      <sz val="10"/>
      <name val="Verdana"/>
      <family val="2"/>
    </font>
    <font>
      <b/>
      <sz val="10"/>
      <name val="Verdana"/>
      <family val="2"/>
    </font>
    <font>
      <b/>
      <sz val="11"/>
      <color theme="1"/>
      <name val="Verdana"/>
      <family val="2"/>
    </font>
    <font>
      <sz val="10"/>
      <color theme="1"/>
      <name val="Verdana"/>
      <family val="2"/>
    </font>
    <font>
      <u/>
      <sz val="10"/>
      <name val="Verdana"/>
      <family val="2"/>
    </font>
    <font>
      <b/>
      <sz val="14"/>
      <color theme="1"/>
      <name val="Verdana"/>
      <family val="2"/>
    </font>
    <font>
      <b/>
      <sz val="16"/>
      <color theme="0"/>
      <name val="Verdana"/>
      <family val="2"/>
    </font>
    <font>
      <i/>
      <sz val="10"/>
      <name val="Verdana"/>
      <family val="2"/>
    </font>
    <font>
      <sz val="10"/>
      <color rgb="FFFF0000"/>
      <name val="Verdana"/>
      <family val="2"/>
    </font>
    <font>
      <b/>
      <sz val="14"/>
      <name val="Verdana"/>
      <family val="2"/>
    </font>
    <font>
      <b/>
      <sz val="10"/>
      <color theme="1"/>
      <name val="Verdana"/>
      <family val="2"/>
    </font>
    <font>
      <sz val="10"/>
      <color theme="0"/>
      <name val="Verdana"/>
      <family val="2"/>
    </font>
    <font>
      <sz val="10"/>
      <color rgb="FF1E1C11"/>
      <name val="Verdana"/>
      <family val="2"/>
    </font>
    <font>
      <b/>
      <sz val="10"/>
      <color rgb="FF1E1C11"/>
      <name val="Verdana"/>
      <family val="2"/>
    </font>
    <font>
      <b/>
      <u/>
      <sz val="10"/>
      <color theme="1"/>
      <name val="Arial"/>
      <family val="2"/>
    </font>
    <font>
      <b/>
      <u/>
      <sz val="10"/>
      <color theme="1"/>
      <name val="Verdana"/>
      <family val="2"/>
    </font>
    <font>
      <b/>
      <sz val="10"/>
      <color theme="0"/>
      <name val="Verdana"/>
      <family val="2"/>
    </font>
    <font>
      <b/>
      <sz val="11"/>
      <color rgb="FFFF0000"/>
      <name val="Verdana"/>
      <family val="2"/>
    </font>
    <font>
      <b/>
      <sz val="10"/>
      <color rgb="FFFF0000"/>
      <name val="Verdana"/>
      <family val="2"/>
    </font>
    <font>
      <b/>
      <sz val="8"/>
      <color theme="0"/>
      <name val="Arial"/>
      <family val="2"/>
    </font>
    <font>
      <b/>
      <sz val="24"/>
      <color theme="0"/>
      <name val="Arial"/>
      <family val="2"/>
    </font>
    <font>
      <b/>
      <sz val="20"/>
      <color theme="0"/>
      <name val="Arial"/>
      <family val="2"/>
    </font>
    <font>
      <sz val="10"/>
      <color theme="2" tint="-0.499984740745262"/>
      <name val="Arial"/>
      <family val="2"/>
    </font>
    <font>
      <sz val="10"/>
      <color theme="2" tint="-0.749992370372631"/>
      <name val="Arial"/>
      <family val="2"/>
    </font>
    <font>
      <b/>
      <sz val="10"/>
      <color theme="2" tint="-0.499984740745262"/>
      <name val="Arial"/>
      <family val="2"/>
    </font>
    <font>
      <b/>
      <sz val="9"/>
      <name val="Arial"/>
      <family val="2"/>
    </font>
    <font>
      <b/>
      <sz val="10"/>
      <color theme="0"/>
      <name val="Arial Narrow"/>
      <family val="2"/>
    </font>
    <font>
      <sz val="10"/>
      <name val="Arial Narrow"/>
      <family val="2"/>
    </font>
    <font>
      <b/>
      <sz val="10"/>
      <name val="Arial Narrow"/>
      <family val="2"/>
    </font>
    <font>
      <sz val="10"/>
      <color theme="1"/>
      <name val="Arial Narrow"/>
      <family val="2"/>
    </font>
    <font>
      <b/>
      <sz val="10"/>
      <color rgb="FFFF0000"/>
      <name val="Arial Narrow"/>
      <family val="2"/>
    </font>
    <font>
      <u/>
      <sz val="10"/>
      <name val="Arial Narrow"/>
      <family val="2"/>
    </font>
    <font>
      <i/>
      <sz val="10"/>
      <name val="Arial Narrow"/>
      <family val="2"/>
    </font>
    <font>
      <sz val="10"/>
      <color rgb="FFFF0000"/>
      <name val="Arial Narrow"/>
      <family val="2"/>
    </font>
    <font>
      <b/>
      <sz val="10"/>
      <color theme="1"/>
      <name val="Arial Narrow"/>
      <family val="2"/>
    </font>
    <font>
      <sz val="10"/>
      <color rgb="FF1E1C11"/>
      <name val="Arial Narrow"/>
      <family val="2"/>
    </font>
    <font>
      <b/>
      <sz val="10"/>
      <color rgb="FF1E1C11"/>
      <name val="Arial Narrow"/>
      <family val="2"/>
    </font>
    <font>
      <b/>
      <u/>
      <sz val="10"/>
      <color theme="1"/>
      <name val="Arial Narrow"/>
      <family val="2"/>
    </font>
    <font>
      <b/>
      <sz val="18"/>
      <color theme="0"/>
      <name val="Arial Narrow"/>
      <family val="2"/>
    </font>
    <font>
      <sz val="18"/>
      <color theme="1"/>
      <name val="Arial Narrow"/>
      <family val="2"/>
    </font>
    <font>
      <sz val="9"/>
      <color indexed="81"/>
      <name val="Tahoma"/>
      <family val="2"/>
    </font>
    <font>
      <b/>
      <sz val="9"/>
      <color indexed="81"/>
      <name val="Tahoma"/>
      <family val="2"/>
    </font>
    <font>
      <sz val="11"/>
      <color rgb="FFFF0000"/>
      <name val="Calibri"/>
      <family val="2"/>
      <scheme val="minor"/>
    </font>
    <font>
      <u/>
      <sz val="10"/>
      <color rgb="FFFF0000"/>
      <name val="Arial Narrow"/>
      <family val="2"/>
    </font>
    <font>
      <sz val="10"/>
      <color theme="0"/>
      <name val="Arial Narrow"/>
      <family val="2"/>
    </font>
    <font>
      <b/>
      <sz val="9"/>
      <color theme="1"/>
      <name val="Arial Narrow"/>
      <family val="2"/>
    </font>
    <font>
      <sz val="11"/>
      <color rgb="FF1D1B10"/>
      <name val="Calibri"/>
      <family val="2"/>
      <scheme val="minor"/>
    </font>
    <font>
      <b/>
      <sz val="11"/>
      <color rgb="FFFFFFFF"/>
      <name val="Calibri"/>
      <family val="2"/>
    </font>
    <font>
      <b/>
      <sz val="11"/>
      <color rgb="FF1D1B10"/>
      <name val="Calibri"/>
      <family val="2"/>
    </font>
    <font>
      <sz val="11"/>
      <color rgb="FF1D1B10"/>
      <name val="Calibri"/>
      <family val="2"/>
    </font>
    <font>
      <b/>
      <sz val="10"/>
      <color theme="5"/>
      <name val="Arial Narrow"/>
      <family val="2"/>
    </font>
  </fonts>
  <fills count="40">
    <fill>
      <patternFill patternType="none"/>
    </fill>
    <fill>
      <patternFill patternType="gray125"/>
    </fill>
    <fill>
      <patternFill patternType="solid">
        <fgColor theme="4"/>
      </patternFill>
    </fill>
    <fill>
      <patternFill patternType="solid">
        <fgColor theme="8"/>
      </patternFill>
    </fill>
    <fill>
      <patternFill patternType="solid">
        <fgColor theme="0"/>
        <bgColor indexed="64"/>
      </patternFill>
    </fill>
    <fill>
      <patternFill patternType="solid">
        <fgColor theme="9"/>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C3FFC3"/>
        <bgColor indexed="64"/>
      </patternFill>
    </fill>
    <fill>
      <patternFill patternType="solid">
        <fgColor rgb="FFB8FFBA"/>
        <bgColor indexed="64"/>
      </patternFill>
    </fill>
    <fill>
      <patternFill patternType="solid">
        <fgColor rgb="FFB0C3EC"/>
        <bgColor indexed="64"/>
      </patternFill>
    </fill>
    <fill>
      <patternFill patternType="solid">
        <fgColor rgb="FFBDBDBD"/>
        <bgColor indexed="64"/>
      </patternFill>
    </fill>
    <fill>
      <patternFill patternType="solid">
        <fgColor rgb="FFF9B587"/>
        <bgColor indexed="64"/>
      </patternFill>
    </fill>
    <fill>
      <patternFill patternType="solid">
        <fgColor rgb="FF63AC3F"/>
        <bgColor indexed="64"/>
      </patternFill>
    </fill>
    <fill>
      <patternFill patternType="solid">
        <fgColor rgb="FFF66D14"/>
        <bgColor indexed="64"/>
      </patternFill>
    </fill>
    <fill>
      <patternFill patternType="solid">
        <fgColor rgb="FFCCCCFF"/>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66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rgb="FF002060"/>
        <bgColor indexed="64"/>
      </patternFill>
    </fill>
  </fills>
  <borders count="1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medium">
        <color rgb="FF3F3F3F"/>
      </left>
      <right style="medium">
        <color rgb="FF3F3F3F"/>
      </right>
      <top style="medium">
        <color rgb="FF3F3F3F"/>
      </top>
      <bottom style="medium">
        <color rgb="FF3F3F3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3F3F3F"/>
      </left>
      <right/>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bottom style="medium">
        <color indexed="64"/>
      </bottom>
      <diagonal/>
    </border>
    <border>
      <left/>
      <right/>
      <top/>
      <bottom style="thin">
        <color indexed="64"/>
      </bottom>
      <diagonal/>
    </border>
    <border>
      <left style="thin">
        <color auto="1"/>
      </left>
      <right/>
      <top/>
      <bottom style="hair">
        <color auto="1"/>
      </bottom>
      <diagonal/>
    </border>
    <border>
      <left style="thin">
        <color auto="1"/>
      </left>
      <right/>
      <top style="hair">
        <color auto="1"/>
      </top>
      <bottom/>
      <diagonal/>
    </border>
    <border>
      <left style="thin">
        <color auto="1"/>
      </left>
      <right/>
      <top style="medium">
        <color indexed="64"/>
      </top>
      <bottom/>
      <diagonal/>
    </border>
    <border>
      <left style="thin">
        <color auto="1"/>
      </left>
      <right/>
      <top/>
      <bottom style="medium">
        <color indexed="64"/>
      </bottom>
      <diagonal/>
    </border>
    <border>
      <left/>
      <right/>
      <top style="medium">
        <color auto="1"/>
      </top>
      <bottom/>
      <diagonal/>
    </border>
    <border>
      <left/>
      <right/>
      <top style="medium">
        <color auto="1"/>
      </top>
      <bottom style="medium">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indexed="64"/>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auto="1"/>
      </right>
      <top style="medium">
        <color auto="1"/>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auto="1"/>
      </top>
      <bottom/>
      <diagonal/>
    </border>
    <border>
      <left style="thin">
        <color indexed="64"/>
      </left>
      <right style="medium">
        <color indexed="64"/>
      </right>
      <top/>
      <bottom/>
      <diagonal/>
    </border>
    <border>
      <left style="thin">
        <color indexed="64"/>
      </left>
      <right style="medium">
        <color indexed="64"/>
      </right>
      <top style="hair">
        <color auto="1"/>
      </top>
      <bottom/>
      <diagonal/>
    </border>
    <border>
      <left style="medium">
        <color indexed="64"/>
      </left>
      <right/>
      <top style="thin">
        <color indexed="64"/>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style="hair">
        <color auto="1"/>
      </right>
      <top/>
      <bottom style="hair">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bottom style="medium">
        <color indexed="64"/>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medium">
        <color auto="1"/>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auto="1"/>
      </left>
      <right style="hair">
        <color auto="1"/>
      </right>
      <top style="medium">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bottom style="medium">
        <color auto="1"/>
      </bottom>
      <diagonal/>
    </border>
    <border>
      <left style="thin">
        <color auto="1"/>
      </left>
      <right style="hair">
        <color auto="1"/>
      </right>
      <top/>
      <bottom style="thin">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medium">
        <color indexed="64"/>
      </bottom>
      <diagonal/>
    </border>
    <border>
      <left style="hair">
        <color auto="1"/>
      </left>
      <right style="medium">
        <color indexed="64"/>
      </right>
      <top style="medium">
        <color auto="1"/>
      </top>
      <bottom/>
      <diagonal/>
    </border>
    <border>
      <left style="hair">
        <color auto="1"/>
      </left>
      <right style="medium">
        <color indexed="64"/>
      </right>
      <top/>
      <bottom style="hair">
        <color indexed="64"/>
      </bottom>
      <diagonal/>
    </border>
    <border>
      <left style="hair">
        <color auto="1"/>
      </left>
      <right style="medium">
        <color indexed="64"/>
      </right>
      <top/>
      <bottom/>
      <diagonal/>
    </border>
    <border>
      <left style="hair">
        <color auto="1"/>
      </left>
      <right style="medium">
        <color indexed="64"/>
      </right>
      <top style="hair">
        <color auto="1"/>
      </top>
      <bottom/>
      <diagonal/>
    </border>
    <border>
      <left style="hair">
        <color auto="1"/>
      </left>
      <right style="medium">
        <color indexed="64"/>
      </right>
      <top/>
      <bottom style="medium">
        <color indexed="64"/>
      </bottom>
      <diagonal/>
    </border>
    <border>
      <left style="hair">
        <color auto="1"/>
      </left>
      <right style="medium">
        <color indexed="64"/>
      </right>
      <top/>
      <bottom style="thin">
        <color indexed="64"/>
      </bottom>
      <diagonal/>
    </border>
    <border>
      <left style="hair">
        <color auto="1"/>
      </left>
      <right style="medium">
        <color indexed="64"/>
      </right>
      <top style="medium">
        <color indexed="64"/>
      </top>
      <bottom style="hair">
        <color indexed="64"/>
      </bottom>
      <diagonal/>
    </border>
    <border>
      <left style="hair">
        <color auto="1"/>
      </left>
      <right style="medium">
        <color indexed="64"/>
      </right>
      <top style="hair">
        <color indexed="64"/>
      </top>
      <bottom style="medium">
        <color indexed="64"/>
      </bottom>
      <diagonal/>
    </border>
    <border>
      <left style="medium">
        <color indexed="64"/>
      </left>
      <right/>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hair">
        <color auto="1"/>
      </left>
      <right/>
      <top style="medium">
        <color auto="1"/>
      </top>
      <bottom style="hair">
        <color auto="1"/>
      </bottom>
      <diagonal/>
    </border>
    <border>
      <left style="hair">
        <color auto="1"/>
      </left>
      <right/>
      <top style="hair">
        <color auto="1"/>
      </top>
      <bottom style="medium">
        <color indexed="64"/>
      </bottom>
      <diagonal/>
    </border>
    <border>
      <left/>
      <right style="hair">
        <color auto="1"/>
      </right>
      <top style="medium">
        <color auto="1"/>
      </top>
      <bottom style="hair">
        <color auto="1"/>
      </bottom>
      <diagonal/>
    </border>
    <border>
      <left/>
      <right style="hair">
        <color auto="1"/>
      </right>
      <top style="hair">
        <color auto="1"/>
      </top>
      <bottom style="medium">
        <color indexed="64"/>
      </bottom>
      <diagonal/>
    </border>
    <border>
      <left style="hair">
        <color auto="1"/>
      </left>
      <right/>
      <top/>
      <bottom style="hair">
        <color auto="1"/>
      </bottom>
      <diagonal/>
    </border>
    <border>
      <left style="hair">
        <color auto="1"/>
      </left>
      <right/>
      <top style="hair">
        <color auto="1"/>
      </top>
      <bottom/>
      <diagonal/>
    </border>
    <border>
      <left style="hair">
        <color auto="1"/>
      </left>
      <right/>
      <top style="medium">
        <color auto="1"/>
      </top>
      <bottom/>
      <diagonal/>
    </border>
    <border>
      <left style="hair">
        <color auto="1"/>
      </left>
      <right style="thin">
        <color auto="1"/>
      </right>
      <top style="hair">
        <color auto="1"/>
      </top>
      <bottom style="hair">
        <color auto="1"/>
      </bottom>
      <diagonal/>
    </border>
    <border>
      <left style="medium">
        <color indexed="64"/>
      </left>
      <right style="medium">
        <color auto="1"/>
      </right>
      <top/>
      <bottom/>
      <diagonal/>
    </border>
    <border>
      <left style="medium">
        <color indexed="64"/>
      </left>
      <right/>
      <top/>
      <bottom style="hair">
        <color indexed="64"/>
      </bottom>
      <diagonal/>
    </border>
    <border>
      <left style="medium">
        <color indexed="64"/>
      </left>
      <right/>
      <top style="hair">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indexed="64"/>
      </top>
      <bottom style="double">
        <color indexed="64"/>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style="thin">
        <color auto="1"/>
      </right>
      <top style="double">
        <color indexed="64"/>
      </top>
      <bottom style="double">
        <color indexed="64"/>
      </bottom>
      <diagonal/>
    </border>
    <border>
      <left style="thin">
        <color auto="1"/>
      </left>
      <right style="medium">
        <color auto="1"/>
      </right>
      <top style="double">
        <color indexed="64"/>
      </top>
      <bottom style="double">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auto="1"/>
      </left>
      <right style="medium">
        <color auto="1"/>
      </right>
      <top style="double">
        <color indexed="64"/>
      </top>
      <bottom/>
      <diagonal/>
    </border>
    <border>
      <left style="thin">
        <color auto="1"/>
      </left>
      <right style="medium">
        <color auto="1"/>
      </right>
      <top/>
      <bottom style="double">
        <color indexed="64"/>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double">
        <color indexed="64"/>
      </top>
      <bottom/>
      <diagonal/>
    </border>
    <border>
      <left style="thin">
        <color auto="1"/>
      </left>
      <right style="thin">
        <color auto="1"/>
      </right>
      <top/>
      <bottom style="double">
        <color indexed="64"/>
      </bottom>
      <diagonal/>
    </border>
    <border>
      <left/>
      <right/>
      <top style="medium">
        <color auto="1"/>
      </top>
      <bottom style="double">
        <color indexed="64"/>
      </bottom>
      <diagonal/>
    </border>
    <border>
      <left/>
      <right style="medium">
        <color indexed="64"/>
      </right>
      <top style="medium">
        <color indexed="64"/>
      </top>
      <bottom style="medium">
        <color indexed="64"/>
      </bottom>
      <diagonal/>
    </border>
    <border>
      <left style="medium">
        <color rgb="FF949494"/>
      </left>
      <right style="medium">
        <color rgb="FF949494"/>
      </right>
      <top style="medium">
        <color rgb="FF949494"/>
      </top>
      <bottom style="medium">
        <color rgb="FF949494"/>
      </bottom>
      <diagonal/>
    </border>
    <border>
      <left style="medium">
        <color rgb="FF949494"/>
      </left>
      <right style="medium">
        <color rgb="FF949494"/>
      </right>
      <top style="medium">
        <color rgb="FF949494"/>
      </top>
      <bottom/>
      <diagonal/>
    </border>
    <border>
      <left style="medium">
        <color rgb="FF949494"/>
      </left>
      <right style="medium">
        <color rgb="FF949494"/>
      </right>
      <top/>
      <bottom style="medium">
        <color rgb="FF949494"/>
      </bottom>
      <diagonal/>
    </border>
    <border>
      <left/>
      <right style="medium">
        <color rgb="FF94949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s>
  <cellStyleXfs count="198">
    <xf numFmtId="0" fontId="0" fillId="0" borderId="0"/>
    <xf numFmtId="0" fontId="1" fillId="2" borderId="0" applyNumberFormat="0" applyBorder="0" applyAlignment="0" applyProtection="0"/>
    <xf numFmtId="0" fontId="1" fillId="3" borderId="0" applyNumberFormat="0" applyBorder="0" applyAlignment="0" applyProtection="0"/>
    <xf numFmtId="0" fontId="6"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29" fillId="0" borderId="0" applyFont="0" applyFill="0" applyBorder="0" applyAlignment="0" applyProtection="0"/>
    <xf numFmtId="43" fontId="29" fillId="0" borderId="0" applyFont="0" applyFill="0" applyBorder="0" applyAlignment="0" applyProtection="0"/>
  </cellStyleXfs>
  <cellXfs count="2129">
    <xf numFmtId="0" fontId="0" fillId="0" borderId="0" xfId="0"/>
    <xf numFmtId="0" fontId="4" fillId="4" borderId="0" xfId="0" applyFont="1" applyFill="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6" fillId="8" borderId="1" xfId="0" applyFont="1" applyFill="1" applyBorder="1" applyAlignment="1">
      <alignment vertical="center" wrapText="1"/>
    </xf>
    <xf numFmtId="0" fontId="5" fillId="0" borderId="0" xfId="0" applyFont="1" applyAlignment="1">
      <alignment horizontal="left" vertical="center"/>
    </xf>
    <xf numFmtId="0" fontId="4" fillId="9" borderId="1" xfId="0" applyFont="1" applyFill="1" applyBorder="1" applyAlignment="1">
      <alignment vertical="center" wrapText="1"/>
    </xf>
    <xf numFmtId="9" fontId="6" fillId="9" borderId="1" xfId="0" applyNumberFormat="1" applyFont="1" applyFill="1" applyBorder="1" applyAlignment="1">
      <alignment vertical="center" wrapText="1"/>
    </xf>
    <xf numFmtId="0" fontId="4" fillId="9" borderId="1" xfId="0" applyFont="1" applyFill="1" applyBorder="1" applyAlignment="1">
      <alignment vertical="center" wrapText="1" readingOrder="1"/>
    </xf>
    <xf numFmtId="9" fontId="4" fillId="9" borderId="1" xfId="0" applyNumberFormat="1" applyFont="1" applyFill="1" applyBorder="1" applyAlignment="1">
      <alignment horizontal="left" vertical="center" wrapText="1"/>
    </xf>
    <xf numFmtId="0" fontId="6" fillId="9" borderId="1" xfId="1" applyFont="1" applyFill="1" applyBorder="1" applyAlignment="1">
      <alignment horizontal="left" vertical="center" wrapText="1"/>
    </xf>
    <xf numFmtId="0" fontId="6" fillId="9" borderId="1" xfId="1" applyFont="1" applyFill="1" applyBorder="1" applyAlignment="1">
      <alignment vertical="center" wrapText="1"/>
    </xf>
    <xf numFmtId="9" fontId="6" fillId="9" borderId="1" xfId="0" applyNumberFormat="1"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5" fillId="12" borderId="1" xfId="0" applyFont="1" applyFill="1" applyBorder="1" applyAlignment="1">
      <alignment vertical="center" wrapText="1"/>
    </xf>
    <xf numFmtId="0" fontId="6" fillId="12" borderId="1" xfId="0" applyFont="1" applyFill="1" applyBorder="1" applyAlignment="1">
      <alignment vertical="center" wrapText="1"/>
    </xf>
    <xf numFmtId="9" fontId="6" fillId="13" borderId="1" xfId="0" applyNumberFormat="1" applyFont="1" applyFill="1" applyBorder="1" applyAlignment="1">
      <alignment vertical="center" wrapText="1"/>
    </xf>
    <xf numFmtId="0" fontId="6" fillId="13" borderId="1" xfId="0" applyFont="1" applyFill="1" applyBorder="1" applyAlignment="1">
      <alignment vertical="center" wrapText="1"/>
    </xf>
    <xf numFmtId="0" fontId="3" fillId="0" borderId="0" xfId="0" applyFont="1" applyAlignment="1">
      <alignment horizontal="left" vertical="center"/>
    </xf>
    <xf numFmtId="0" fontId="6" fillId="8" borderId="1" xfId="0" applyFont="1" applyFill="1" applyBorder="1" applyAlignment="1">
      <alignment vertical="center" wrapText="1" readingOrder="1"/>
    </xf>
    <xf numFmtId="0" fontId="6" fillId="14" borderId="1" xfId="0" applyFont="1" applyFill="1" applyBorder="1" applyAlignment="1">
      <alignment vertical="center" wrapText="1" readingOrder="1"/>
    </xf>
    <xf numFmtId="0" fontId="6" fillId="14" borderId="1" xfId="0" applyFont="1" applyFill="1" applyBorder="1" applyAlignment="1">
      <alignment vertical="center" wrapText="1"/>
    </xf>
    <xf numFmtId="0" fontId="4" fillId="15" borderId="1" xfId="0" applyFont="1" applyFill="1" applyBorder="1" applyAlignment="1">
      <alignment vertical="center" wrapText="1"/>
    </xf>
    <xf numFmtId="0" fontId="4" fillId="16" borderId="1" xfId="0" applyFont="1" applyFill="1" applyBorder="1" applyAlignment="1">
      <alignment vertical="center" wrapText="1"/>
    </xf>
    <xf numFmtId="0" fontId="4" fillId="16" borderId="1" xfId="3" applyFont="1" applyFill="1" applyBorder="1" applyAlignment="1" applyProtection="1">
      <alignment vertical="center" wrapText="1"/>
      <protection locked="0"/>
    </xf>
    <xf numFmtId="0" fontId="4" fillId="16" borderId="1" xfId="3" applyFont="1" applyFill="1" applyBorder="1" applyAlignment="1" applyProtection="1">
      <alignment horizontal="center" vertical="center" wrapText="1"/>
      <protection locked="0"/>
    </xf>
    <xf numFmtId="0" fontId="6" fillId="16" borderId="1" xfId="3" applyFill="1" applyBorder="1" applyAlignment="1" applyProtection="1">
      <alignment vertical="center" wrapText="1"/>
      <protection locked="0"/>
    </xf>
    <xf numFmtId="0" fontId="6" fillId="16" borderId="1" xfId="0" applyFont="1" applyFill="1" applyBorder="1" applyAlignment="1">
      <alignment horizontal="center" vertical="center" wrapText="1"/>
    </xf>
    <xf numFmtId="0" fontId="6" fillId="16" borderId="1" xfId="0" applyFont="1" applyFill="1" applyBorder="1" applyAlignment="1">
      <alignment vertical="center" wrapText="1"/>
    </xf>
    <xf numFmtId="0" fontId="6" fillId="16" borderId="1" xfId="0" applyFont="1" applyFill="1" applyBorder="1" applyAlignment="1">
      <alignment vertical="center" wrapText="1" readingOrder="1"/>
    </xf>
    <xf numFmtId="0" fontId="6" fillId="10" borderId="1" xfId="0" applyFont="1" applyFill="1" applyBorder="1" applyAlignment="1">
      <alignment vertical="center" wrapText="1"/>
    </xf>
    <xf numFmtId="9" fontId="4" fillId="9" borderId="1" xfId="0" applyNumberFormat="1" applyFont="1" applyFill="1" applyBorder="1" applyAlignment="1">
      <alignment vertical="center" wrapText="1"/>
    </xf>
    <xf numFmtId="9" fontId="6" fillId="10" borderId="1" xfId="0" applyNumberFormat="1" applyFont="1" applyFill="1" applyBorder="1" applyAlignment="1">
      <alignment vertical="center" wrapText="1"/>
    </xf>
    <xf numFmtId="9" fontId="6" fillId="12" borderId="1" xfId="0" applyNumberFormat="1" applyFont="1" applyFill="1" applyBorder="1" applyAlignment="1">
      <alignment vertical="center" wrapText="1"/>
    </xf>
    <xf numFmtId="9" fontId="6" fillId="14" borderId="1" xfId="0" applyNumberFormat="1" applyFont="1" applyFill="1" applyBorder="1" applyAlignment="1">
      <alignment vertical="center" wrapText="1"/>
    </xf>
    <xf numFmtId="1" fontId="6" fillId="15" borderId="1" xfId="0" applyNumberFormat="1" applyFont="1" applyFill="1" applyBorder="1" applyAlignment="1">
      <alignment vertical="center" wrapText="1"/>
    </xf>
    <xf numFmtId="9" fontId="4" fillId="16" borderId="1" xfId="3" applyNumberFormat="1" applyFont="1" applyFill="1" applyBorder="1" applyAlignment="1" applyProtection="1">
      <alignment vertical="center" wrapText="1"/>
      <protection locked="0"/>
    </xf>
    <xf numFmtId="9" fontId="12" fillId="16" borderId="1" xfId="0" applyNumberFormat="1" applyFont="1" applyFill="1" applyBorder="1" applyAlignment="1">
      <alignment vertical="center" wrapText="1" readingOrder="1"/>
    </xf>
    <xf numFmtId="0" fontId="6" fillId="12" borderId="1" xfId="0" applyFont="1" applyFill="1" applyBorder="1" applyAlignment="1">
      <alignment vertical="center" wrapText="1" readingOrder="1"/>
    </xf>
    <xf numFmtId="0" fontId="12" fillId="16" borderId="1" xfId="0" applyFont="1" applyFill="1" applyBorder="1" applyAlignment="1">
      <alignment vertical="center" wrapText="1" readingOrder="1"/>
    </xf>
    <xf numFmtId="0" fontId="8" fillId="16" borderId="1" xfId="0" applyFont="1" applyFill="1" applyBorder="1" applyAlignment="1">
      <alignment vertical="center" wrapText="1" readingOrder="1"/>
    </xf>
    <xf numFmtId="0" fontId="9" fillId="17" borderId="1" xfId="0" applyFont="1" applyFill="1" applyBorder="1" applyAlignment="1">
      <alignment horizontal="left" vertical="center" wrapText="1" readingOrder="1"/>
    </xf>
    <xf numFmtId="0" fontId="9" fillId="17" borderId="1" xfId="0" applyFont="1" applyFill="1" applyBorder="1" applyAlignment="1">
      <alignment horizontal="center" vertical="center" wrapText="1" readingOrder="1"/>
    </xf>
    <xf numFmtId="0" fontId="6" fillId="17" borderId="1" xfId="0" applyFont="1" applyFill="1" applyBorder="1" applyAlignment="1">
      <alignment horizontal="left" vertical="center" wrapText="1"/>
    </xf>
    <xf numFmtId="9" fontId="4" fillId="17" borderId="1" xfId="0" applyNumberFormat="1" applyFont="1" applyFill="1" applyBorder="1" applyAlignment="1">
      <alignment horizontal="left" vertical="center" wrapText="1"/>
    </xf>
    <xf numFmtId="0" fontId="4" fillId="17" borderId="1" xfId="3" applyFont="1" applyFill="1" applyBorder="1" applyAlignment="1" applyProtection="1">
      <alignment vertical="center" wrapText="1"/>
      <protection locked="0"/>
    </xf>
    <xf numFmtId="9" fontId="4" fillId="17" borderId="1" xfId="0" applyNumberFormat="1" applyFont="1" applyFill="1" applyBorder="1" applyAlignment="1">
      <alignment horizontal="center" vertical="center" wrapText="1"/>
    </xf>
    <xf numFmtId="0" fontId="9" fillId="17" borderId="1" xfId="0" applyFont="1" applyFill="1" applyBorder="1" applyAlignment="1">
      <alignment vertical="center" wrapText="1" readingOrder="1"/>
    </xf>
    <xf numFmtId="0" fontId="5" fillId="17" borderId="1" xfId="0" applyFont="1" applyFill="1" applyBorder="1" applyAlignment="1">
      <alignment vertical="center" wrapText="1"/>
    </xf>
    <xf numFmtId="0" fontId="6" fillId="17" borderId="1" xfId="1" applyFont="1" applyFill="1" applyBorder="1" applyAlignment="1">
      <alignment vertical="center" wrapText="1"/>
    </xf>
    <xf numFmtId="0" fontId="6" fillId="17" borderId="1" xfId="1" applyFont="1" applyFill="1" applyBorder="1" applyAlignment="1">
      <alignment horizontal="left" vertical="center" wrapText="1"/>
    </xf>
    <xf numFmtId="1" fontId="6" fillId="17" borderId="1" xfId="0" applyNumberFormat="1" applyFont="1" applyFill="1" applyBorder="1" applyAlignment="1">
      <alignment horizontal="center" vertical="center" wrapText="1"/>
    </xf>
    <xf numFmtId="0" fontId="4" fillId="17"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9" borderId="1" xfId="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vertical="center" wrapText="1" readingOrder="1"/>
    </xf>
    <xf numFmtId="9" fontId="6" fillId="14" borderId="1" xfId="0" applyNumberFormat="1" applyFont="1" applyFill="1" applyBorder="1" applyAlignment="1">
      <alignment vertical="center" wrapText="1" readingOrder="1"/>
    </xf>
    <xf numFmtId="9" fontId="6" fillId="16" borderId="1" xfId="0" applyNumberFormat="1" applyFont="1" applyFill="1" applyBorder="1" applyAlignment="1">
      <alignment vertical="center" wrapText="1"/>
    </xf>
    <xf numFmtId="0" fontId="6" fillId="17" borderId="1" xfId="1" applyFont="1" applyFill="1" applyBorder="1" applyAlignment="1">
      <alignment horizontal="center" vertical="center" wrapText="1"/>
    </xf>
    <xf numFmtId="0" fontId="6" fillId="17" borderId="1" xfId="0" applyFont="1" applyFill="1" applyBorder="1" applyAlignment="1">
      <alignment vertical="center" wrapText="1"/>
    </xf>
    <xf numFmtId="9" fontId="4" fillId="17" borderId="1" xfId="0" applyNumberFormat="1" applyFont="1" applyFill="1" applyBorder="1" applyAlignment="1">
      <alignment vertical="center" wrapText="1"/>
    </xf>
    <xf numFmtId="0" fontId="6" fillId="9" borderId="1" xfId="0" applyFont="1" applyFill="1" applyBorder="1" applyAlignment="1">
      <alignment vertical="center" wrapText="1" readingOrder="1"/>
    </xf>
    <xf numFmtId="0" fontId="6" fillId="10" borderId="1" xfId="0" applyFont="1" applyFill="1" applyBorder="1" applyAlignment="1">
      <alignment vertical="center" wrapText="1" readingOrder="1"/>
    </xf>
    <xf numFmtId="1" fontId="6" fillId="15" borderId="1" xfId="0" applyNumberFormat="1" applyFont="1" applyFill="1" applyBorder="1" applyAlignment="1">
      <alignment horizontal="center" vertical="center" wrapText="1"/>
    </xf>
    <xf numFmtId="0" fontId="6" fillId="15" borderId="1" xfId="0" applyFont="1" applyFill="1" applyBorder="1" applyAlignment="1">
      <alignment vertical="center" wrapText="1" readingOrder="1"/>
    </xf>
    <xf numFmtId="0" fontId="6" fillId="15" borderId="1" xfId="0" applyFont="1" applyFill="1" applyBorder="1" applyAlignment="1">
      <alignment horizontal="center" vertical="center" wrapText="1"/>
    </xf>
    <xf numFmtId="1" fontId="6" fillId="16" borderId="1" xfId="0" applyNumberFormat="1" applyFont="1" applyFill="1" applyBorder="1" applyAlignment="1">
      <alignment vertical="center" wrapText="1"/>
    </xf>
    <xf numFmtId="0" fontId="4" fillId="16" borderId="1" xfId="0" applyFont="1" applyFill="1" applyBorder="1" applyAlignment="1">
      <alignment horizontal="center" vertical="center" wrapText="1"/>
    </xf>
    <xf numFmtId="0" fontId="9" fillId="16" borderId="1" xfId="0" applyFont="1" applyFill="1" applyBorder="1" applyAlignment="1">
      <alignment horizontal="center" vertical="center" wrapText="1" readingOrder="1"/>
    </xf>
    <xf numFmtId="9" fontId="4" fillId="16" borderId="1" xfId="0" applyNumberFormat="1" applyFont="1" applyFill="1" applyBorder="1" applyAlignment="1">
      <alignment vertical="center" wrapText="1"/>
    </xf>
    <xf numFmtId="0" fontId="9" fillId="16" borderId="1" xfId="0" applyFont="1" applyFill="1" applyBorder="1" applyAlignment="1">
      <alignment vertical="center" wrapText="1" readingOrder="1"/>
    </xf>
    <xf numFmtId="0" fontId="6" fillId="16" borderId="1" xfId="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18" borderId="2" xfId="1" applyFont="1" applyFill="1" applyBorder="1" applyAlignment="1">
      <alignment horizontal="center" vertical="center" wrapText="1"/>
    </xf>
    <xf numFmtId="0" fontId="17" fillId="18" borderId="2" xfId="1" applyFont="1" applyFill="1" applyBorder="1" applyAlignment="1">
      <alignment horizontal="center" vertical="center"/>
    </xf>
    <xf numFmtId="0" fontId="17" fillId="18" borderId="4" xfId="1" applyFont="1" applyFill="1" applyBorder="1" applyAlignment="1">
      <alignment horizontal="center" vertical="center"/>
    </xf>
    <xf numFmtId="0" fontId="6" fillId="9" borderId="7" xfId="1" applyFont="1" applyFill="1" applyBorder="1" applyAlignment="1">
      <alignment horizontal="left" vertical="center" wrapText="1"/>
    </xf>
    <xf numFmtId="0" fontId="6" fillId="9" borderId="7" xfId="1" applyFont="1" applyFill="1" applyBorder="1" applyAlignment="1">
      <alignment vertical="center" wrapText="1"/>
    </xf>
    <xf numFmtId="0" fontId="4" fillId="9" borderId="10" xfId="0" applyFont="1" applyFill="1" applyBorder="1" applyAlignment="1">
      <alignment vertical="center" wrapText="1"/>
    </xf>
    <xf numFmtId="9" fontId="6" fillId="9" borderId="10" xfId="0" applyNumberFormat="1" applyFont="1" applyFill="1" applyBorder="1" applyAlignment="1">
      <alignment vertical="center" wrapText="1"/>
    </xf>
    <xf numFmtId="0" fontId="6" fillId="10" borderId="7" xfId="0" applyFont="1" applyFill="1" applyBorder="1" applyAlignment="1">
      <alignment horizontal="center" vertical="center" wrapText="1"/>
    </xf>
    <xf numFmtId="9" fontId="6" fillId="10" borderId="7" xfId="0" applyNumberFormat="1" applyFont="1" applyFill="1" applyBorder="1" applyAlignment="1">
      <alignment vertical="center" wrapText="1"/>
    </xf>
    <xf numFmtId="0" fontId="6" fillId="10" borderId="7" xfId="0" applyFont="1" applyFill="1" applyBorder="1" applyAlignment="1">
      <alignment vertical="center" wrapText="1"/>
    </xf>
    <xf numFmtId="0" fontId="6" fillId="11" borderId="10" xfId="0" applyFont="1" applyFill="1" applyBorder="1" applyAlignment="1">
      <alignment horizontal="center" vertical="center" wrapText="1"/>
    </xf>
    <xf numFmtId="9" fontId="6" fillId="11" borderId="10" xfId="0" applyNumberFormat="1" applyFont="1" applyFill="1" applyBorder="1" applyAlignment="1">
      <alignment vertical="center" wrapText="1"/>
    </xf>
    <xf numFmtId="0" fontId="6" fillId="11" borderId="10" xfId="0" applyFont="1" applyFill="1" applyBorder="1" applyAlignment="1">
      <alignment vertical="center" wrapText="1"/>
    </xf>
    <xf numFmtId="0" fontId="6" fillId="12" borderId="7" xfId="0" applyFont="1" applyFill="1" applyBorder="1" applyAlignment="1">
      <alignment horizontal="center" vertical="center" wrapText="1"/>
    </xf>
    <xf numFmtId="9" fontId="6" fillId="12" borderId="7" xfId="0" applyNumberFormat="1" applyFont="1" applyFill="1" applyBorder="1" applyAlignment="1">
      <alignment vertical="center" wrapText="1"/>
    </xf>
    <xf numFmtId="0" fontId="6" fillId="12" borderId="7" xfId="0" applyFont="1" applyFill="1" applyBorder="1" applyAlignment="1">
      <alignment vertical="center" wrapText="1" readingOrder="1"/>
    </xf>
    <xf numFmtId="0" fontId="6" fillId="12" borderId="10" xfId="0" applyFont="1" applyFill="1" applyBorder="1" applyAlignment="1">
      <alignment horizontal="center" vertical="center" wrapText="1"/>
    </xf>
    <xf numFmtId="9" fontId="6" fillId="12" borderId="10" xfId="0" applyNumberFormat="1" applyFont="1" applyFill="1" applyBorder="1" applyAlignment="1">
      <alignment vertical="center" wrapText="1"/>
    </xf>
    <xf numFmtId="0" fontId="6" fillId="12" borderId="10" xfId="0" applyFont="1" applyFill="1" applyBorder="1" applyAlignment="1">
      <alignment vertical="center" wrapText="1" readingOrder="1"/>
    </xf>
    <xf numFmtId="0" fontId="6" fillId="13" borderId="7" xfId="0"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0" fontId="6" fillId="8" borderId="10" xfId="0" applyFont="1" applyFill="1" applyBorder="1" applyAlignment="1">
      <alignment vertical="center" wrapText="1" readingOrder="1"/>
    </xf>
    <xf numFmtId="0" fontId="6" fillId="14" borderId="7" xfId="3" applyFill="1" applyBorder="1" applyAlignment="1" applyProtection="1">
      <alignment horizontal="center" vertical="center" wrapText="1"/>
      <protection locked="0"/>
    </xf>
    <xf numFmtId="9" fontId="6" fillId="14" borderId="7" xfId="0" applyNumberFormat="1" applyFont="1" applyFill="1" applyBorder="1" applyAlignment="1">
      <alignment vertical="center" wrapText="1"/>
    </xf>
    <xf numFmtId="0" fontId="6" fillId="14" borderId="7" xfId="0" applyFont="1" applyFill="1" applyBorder="1" applyAlignment="1">
      <alignment vertical="center" wrapText="1"/>
    </xf>
    <xf numFmtId="0" fontId="6" fillId="14" borderId="10" xfId="3" applyFill="1" applyBorder="1" applyAlignment="1" applyProtection="1">
      <alignment horizontal="center" vertical="center" wrapText="1"/>
      <protection locked="0"/>
    </xf>
    <xf numFmtId="0" fontId="6" fillId="14" borderId="10" xfId="0" applyFont="1" applyFill="1" applyBorder="1" applyAlignment="1">
      <alignment vertical="center" wrapText="1"/>
    </xf>
    <xf numFmtId="0" fontId="6" fillId="14" borderId="10" xfId="0" applyFont="1" applyFill="1" applyBorder="1" applyAlignment="1">
      <alignment vertical="center" wrapText="1" readingOrder="1"/>
    </xf>
    <xf numFmtId="0" fontId="6" fillId="15" borderId="7" xfId="0" applyFont="1" applyFill="1" applyBorder="1" applyAlignment="1">
      <alignment vertical="center" wrapText="1"/>
    </xf>
    <xf numFmtId="0" fontId="4" fillId="15" borderId="7" xfId="0" applyFont="1" applyFill="1" applyBorder="1" applyAlignment="1">
      <alignment vertical="center" wrapText="1"/>
    </xf>
    <xf numFmtId="1" fontId="6" fillId="15" borderId="10" xfId="0" applyNumberFormat="1" applyFont="1" applyFill="1" applyBorder="1" applyAlignment="1">
      <alignment horizontal="center" vertical="center" wrapText="1"/>
    </xf>
    <xf numFmtId="1" fontId="6" fillId="15" borderId="10" xfId="0" applyNumberFormat="1" applyFont="1" applyFill="1" applyBorder="1" applyAlignment="1">
      <alignment vertical="center" wrapText="1"/>
    </xf>
    <xf numFmtId="0" fontId="4" fillId="15" borderId="10" xfId="0" applyFont="1" applyFill="1" applyBorder="1" applyAlignment="1">
      <alignment vertical="center" wrapText="1"/>
    </xf>
    <xf numFmtId="9" fontId="4" fillId="16" borderId="7" xfId="3" applyNumberFormat="1" applyFont="1" applyFill="1" applyBorder="1" applyAlignment="1" applyProtection="1">
      <alignment vertical="center" wrapText="1"/>
      <protection locked="0"/>
    </xf>
    <xf numFmtId="1" fontId="6" fillId="16" borderId="7" xfId="0" applyNumberFormat="1" applyFont="1" applyFill="1" applyBorder="1" applyAlignment="1">
      <alignment vertical="center" wrapText="1"/>
    </xf>
    <xf numFmtId="0" fontId="4" fillId="16" borderId="7" xfId="0" applyFont="1" applyFill="1" applyBorder="1" applyAlignment="1">
      <alignment vertical="center" wrapText="1"/>
    </xf>
    <xf numFmtId="0" fontId="6" fillId="16" borderId="10" xfId="1" applyFont="1" applyFill="1" applyBorder="1" applyAlignment="1">
      <alignment horizontal="center" vertical="center" wrapText="1"/>
    </xf>
    <xf numFmtId="9" fontId="6" fillId="16" borderId="10" xfId="0" applyNumberFormat="1" applyFont="1" applyFill="1" applyBorder="1" applyAlignment="1">
      <alignment vertical="center" wrapText="1"/>
    </xf>
    <xf numFmtId="0" fontId="6" fillId="16" borderId="10" xfId="0" applyFont="1" applyFill="1" applyBorder="1" applyAlignment="1">
      <alignment vertical="center" wrapText="1" readingOrder="1"/>
    </xf>
    <xf numFmtId="0" fontId="6" fillId="17" borderId="7" xfId="0" applyFont="1" applyFill="1" applyBorder="1" applyAlignment="1">
      <alignment horizontal="left" vertical="center" wrapText="1" readingOrder="1"/>
    </xf>
    <xf numFmtId="0" fontId="6" fillId="17" borderId="7" xfId="0" applyFont="1" applyFill="1" applyBorder="1" applyAlignment="1">
      <alignment horizontal="center" vertical="center" wrapText="1" readingOrder="1"/>
    </xf>
    <xf numFmtId="0" fontId="6" fillId="17" borderId="7" xfId="0" applyFont="1" applyFill="1" applyBorder="1" applyAlignment="1">
      <alignment horizontal="left" vertical="center" wrapText="1"/>
    </xf>
    <xf numFmtId="0" fontId="6" fillId="17" borderId="8" xfId="0" applyFont="1" applyFill="1" applyBorder="1" applyAlignment="1">
      <alignment horizontal="center" vertical="center" wrapText="1"/>
    </xf>
    <xf numFmtId="0" fontId="10" fillId="17" borderId="10" xfId="0" applyFont="1" applyFill="1" applyBorder="1" applyAlignment="1">
      <alignment horizontal="left" vertical="center" wrapText="1"/>
    </xf>
    <xf numFmtId="0" fontId="6" fillId="17" borderId="10" xfId="1" applyFont="1" applyFill="1" applyBorder="1" applyAlignment="1">
      <alignment horizontal="left" vertical="center" wrapText="1"/>
    </xf>
    <xf numFmtId="0" fontId="6" fillId="17" borderId="10" xfId="1" applyFont="1" applyFill="1" applyBorder="1" applyAlignment="1">
      <alignment horizontal="center" vertical="center" wrapText="1"/>
    </xf>
    <xf numFmtId="0" fontId="6" fillId="17" borderId="6" xfId="0" applyFont="1" applyFill="1" applyBorder="1" applyAlignment="1">
      <alignment horizontal="center" vertical="center" wrapText="1"/>
    </xf>
    <xf numFmtId="0" fontId="4" fillId="17" borderId="7" xfId="3" applyFont="1" applyFill="1" applyBorder="1" applyAlignment="1" applyProtection="1">
      <alignment vertical="center" wrapText="1"/>
      <protection locked="0"/>
    </xf>
    <xf numFmtId="0" fontId="6" fillId="17" borderId="1" xfId="0" applyFont="1" applyFill="1" applyBorder="1" applyAlignment="1">
      <alignment horizontal="left" vertical="center" wrapText="1" readingOrder="1"/>
    </xf>
    <xf numFmtId="9" fontId="6" fillId="17"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readingOrder="1"/>
    </xf>
    <xf numFmtId="0" fontId="19" fillId="16" borderId="1" xfId="0" applyFont="1" applyFill="1" applyBorder="1" applyAlignment="1">
      <alignment vertical="center" wrapText="1"/>
    </xf>
    <xf numFmtId="0" fontId="19" fillId="16" borderId="1" xfId="0" applyFont="1" applyFill="1" applyBorder="1" applyAlignment="1">
      <alignment vertical="center" wrapText="1" readingOrder="1"/>
    </xf>
    <xf numFmtId="0" fontId="20" fillId="13" borderId="1" xfId="0" applyFont="1" applyFill="1" applyBorder="1" applyAlignment="1">
      <alignment vertical="center" wrapText="1"/>
    </xf>
    <xf numFmtId="0" fontId="20" fillId="13" borderId="1" xfId="0" applyFont="1" applyFill="1" applyBorder="1" applyAlignment="1">
      <alignment vertical="center" wrapText="1" readingOrder="1"/>
    </xf>
    <xf numFmtId="0" fontId="20" fillId="13" borderId="10" xfId="0" applyFont="1" applyFill="1" applyBorder="1" applyAlignment="1">
      <alignment vertical="center" wrapText="1" readingOrder="1"/>
    </xf>
    <xf numFmtId="0" fontId="17" fillId="18" borderId="4" xfId="1" applyFont="1" applyFill="1" applyBorder="1" applyAlignment="1">
      <alignment horizontal="center" vertical="center" wrapText="1"/>
    </xf>
    <xf numFmtId="15" fontId="4" fillId="17" borderId="12" xfId="0" applyNumberFormat="1" applyFont="1" applyFill="1" applyBorder="1" applyAlignment="1">
      <alignment vertical="center" wrapText="1"/>
    </xf>
    <xf numFmtId="0" fontId="6" fillId="17" borderId="12" xfId="1" applyFont="1" applyFill="1" applyBorder="1" applyAlignment="1">
      <alignment vertical="center" wrapText="1"/>
    </xf>
    <xf numFmtId="0" fontId="4" fillId="17" borderId="12" xfId="0" applyFont="1" applyFill="1" applyBorder="1" applyAlignment="1">
      <alignment vertical="center" wrapText="1"/>
    </xf>
    <xf numFmtId="0" fontId="3" fillId="17" borderId="13" xfId="0" applyFont="1" applyFill="1" applyBorder="1" applyAlignment="1">
      <alignment vertical="center"/>
    </xf>
    <xf numFmtId="0" fontId="6" fillId="9" borderId="12" xfId="1" applyFont="1" applyFill="1" applyBorder="1" applyAlignment="1">
      <alignment vertical="center" wrapText="1"/>
    </xf>
    <xf numFmtId="0" fontId="4" fillId="9" borderId="12" xfId="0" applyFont="1" applyFill="1" applyBorder="1" applyAlignment="1">
      <alignment vertical="center" wrapText="1"/>
    </xf>
    <xf numFmtId="0" fontId="4" fillId="9" borderId="13" xfId="0" applyFont="1" applyFill="1" applyBorder="1" applyAlignment="1">
      <alignment vertical="center" wrapText="1"/>
    </xf>
    <xf numFmtId="0" fontId="6" fillId="10" borderId="15" xfId="0" applyFont="1" applyFill="1" applyBorder="1" applyAlignment="1">
      <alignment vertical="center" wrapText="1"/>
    </xf>
    <xf numFmtId="0" fontId="6" fillId="10" borderId="12" xfId="0" applyFont="1" applyFill="1" applyBorder="1" applyAlignment="1">
      <alignment vertical="center" wrapText="1"/>
    </xf>
    <xf numFmtId="0" fontId="6" fillId="11" borderId="13" xfId="0" applyFont="1" applyFill="1" applyBorder="1" applyAlignment="1">
      <alignment vertical="center" wrapText="1"/>
    </xf>
    <xf numFmtId="0" fontId="6" fillId="12" borderId="15" xfId="0" applyFont="1" applyFill="1" applyBorder="1" applyAlignment="1">
      <alignment vertical="center" wrapText="1"/>
    </xf>
    <xf numFmtId="0" fontId="6" fillId="12" borderId="12" xfId="0" applyFont="1" applyFill="1" applyBorder="1" applyAlignment="1">
      <alignment vertical="center" wrapText="1"/>
    </xf>
    <xf numFmtId="0" fontId="6" fillId="12" borderId="13" xfId="0" applyFont="1" applyFill="1" applyBorder="1" applyAlignment="1">
      <alignment vertical="center" wrapText="1"/>
    </xf>
    <xf numFmtId="0" fontId="6" fillId="13" borderId="12" xfId="0" applyFont="1" applyFill="1" applyBorder="1" applyAlignment="1">
      <alignment vertical="center" wrapText="1"/>
    </xf>
    <xf numFmtId="49" fontId="6" fillId="13" borderId="12" xfId="0" applyNumberFormat="1" applyFont="1" applyFill="1" applyBorder="1" applyAlignment="1">
      <alignment vertical="center" wrapText="1"/>
    </xf>
    <xf numFmtId="0" fontId="6" fillId="8" borderId="12" xfId="0" applyFont="1" applyFill="1" applyBorder="1" applyAlignment="1">
      <alignment vertical="center" wrapText="1"/>
    </xf>
    <xf numFmtId="0" fontId="6" fillId="8" borderId="13" xfId="0" applyFont="1" applyFill="1" applyBorder="1" applyAlignment="1">
      <alignment vertical="center" wrapText="1"/>
    </xf>
    <xf numFmtId="0" fontId="6" fillId="14" borderId="15" xfId="0" applyFont="1" applyFill="1" applyBorder="1" applyAlignment="1">
      <alignment vertical="center" wrapText="1"/>
    </xf>
    <xf numFmtId="0" fontId="4" fillId="15" borderId="12" xfId="0" applyFont="1" applyFill="1" applyBorder="1" applyAlignment="1">
      <alignment vertical="center" wrapText="1"/>
    </xf>
    <xf numFmtId="0" fontId="6" fillId="15" borderId="12" xfId="0" applyFont="1" applyFill="1" applyBorder="1" applyAlignment="1">
      <alignment vertical="center" wrapText="1"/>
    </xf>
    <xf numFmtId="0" fontId="4" fillId="15" borderId="13" xfId="0" applyFont="1" applyFill="1" applyBorder="1" applyAlignment="1">
      <alignment vertical="center" wrapText="1"/>
    </xf>
    <xf numFmtId="0" fontId="4" fillId="16" borderId="12" xfId="3" applyFont="1" applyFill="1" applyBorder="1" applyAlignment="1" applyProtection="1">
      <alignment vertical="center" wrapText="1"/>
      <protection locked="0"/>
    </xf>
    <xf numFmtId="15" fontId="4" fillId="16" borderId="12" xfId="0" applyNumberFormat="1" applyFont="1" applyFill="1" applyBorder="1" applyAlignment="1">
      <alignment vertical="center" wrapText="1"/>
    </xf>
    <xf numFmtId="0" fontId="6" fillId="16" borderId="12" xfId="0" applyFont="1" applyFill="1" applyBorder="1" applyAlignment="1">
      <alignment vertical="center" wrapText="1"/>
    </xf>
    <xf numFmtId="0" fontId="6" fillId="16" borderId="13" xfId="0" applyFont="1" applyFill="1" applyBorder="1" applyAlignment="1">
      <alignment vertical="center" wrapText="1"/>
    </xf>
    <xf numFmtId="15" fontId="6" fillId="17" borderId="15" xfId="0" applyNumberFormat="1"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22" fillId="19" borderId="1" xfId="0" applyFont="1" applyFill="1" applyBorder="1" applyAlignment="1">
      <alignment horizontal="center" vertical="center"/>
    </xf>
    <xf numFmtId="0" fontId="0" fillId="4" borderId="0" xfId="0" applyFill="1"/>
    <xf numFmtId="0" fontId="0" fillId="4" borderId="0" xfId="0" applyFill="1" applyAlignment="1">
      <alignment vertical="center" wrapText="1"/>
    </xf>
    <xf numFmtId="0" fontId="0" fillId="4" borderId="0" xfId="0" applyFill="1" applyAlignment="1">
      <alignment horizontal="center" vertical="center"/>
    </xf>
    <xf numFmtId="0" fontId="5" fillId="9" borderId="1" xfId="0" applyFont="1" applyFill="1" applyBorder="1" applyAlignment="1">
      <alignment horizontal="center" vertical="center"/>
    </xf>
    <xf numFmtId="0" fontId="5" fillId="19"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20" borderId="1" xfId="0" applyFont="1" applyFill="1" applyBorder="1" applyAlignment="1">
      <alignment horizontal="center" vertical="center"/>
    </xf>
    <xf numFmtId="0" fontId="5" fillId="21" borderId="1" xfId="0" applyFont="1" applyFill="1" applyBorder="1" applyAlignment="1">
      <alignment horizontal="center" vertical="center"/>
    </xf>
    <xf numFmtId="0" fontId="5" fillId="17" borderId="1" xfId="0" applyFont="1" applyFill="1" applyBorder="1" applyAlignment="1">
      <alignment horizontal="center" vertical="center"/>
    </xf>
    <xf numFmtId="0" fontId="5" fillId="22" borderId="1" xfId="0" applyFont="1" applyFill="1" applyBorder="1" applyAlignment="1">
      <alignment horizontal="center" vertical="center"/>
    </xf>
    <xf numFmtId="0" fontId="5" fillId="23" borderId="1" xfId="0" applyFont="1" applyFill="1" applyBorder="1" applyAlignment="1">
      <alignment horizontal="center" vertical="center"/>
    </xf>
    <xf numFmtId="0" fontId="5" fillId="24" borderId="1" xfId="0" applyFont="1" applyFill="1" applyBorder="1" applyAlignment="1">
      <alignment horizontal="center" vertical="center"/>
    </xf>
    <xf numFmtId="0" fontId="5" fillId="26" borderId="1" xfId="0" applyFont="1" applyFill="1" applyBorder="1" applyAlignment="1">
      <alignment horizontal="center" vertical="center"/>
    </xf>
    <xf numFmtId="0" fontId="24" fillId="0" borderId="0" xfId="0" applyFont="1" applyAlignment="1">
      <alignment horizontal="center" vertical="center"/>
    </xf>
    <xf numFmtId="0" fontId="25" fillId="25" borderId="1" xfId="0" applyFont="1" applyFill="1" applyBorder="1" applyAlignment="1">
      <alignment horizontal="center" vertical="center"/>
    </xf>
    <xf numFmtId="0" fontId="25" fillId="17" borderId="1" xfId="0" applyFont="1" applyFill="1" applyBorder="1" applyAlignment="1">
      <alignment horizontal="center" vertical="center"/>
    </xf>
    <xf numFmtId="0" fontId="25" fillId="0" borderId="0" xfId="0" applyFont="1" applyAlignment="1">
      <alignment horizontal="center" vertical="center"/>
    </xf>
    <xf numFmtId="0" fontId="21" fillId="27" borderId="1" xfId="0" applyFont="1" applyFill="1" applyBorder="1" applyAlignment="1">
      <alignment horizontal="center" vertical="center" wrapText="1"/>
    </xf>
    <xf numFmtId="0" fontId="26" fillId="0" borderId="0" xfId="0" applyFont="1" applyAlignment="1">
      <alignment vertical="center" wrapText="1"/>
    </xf>
    <xf numFmtId="0" fontId="27" fillId="18" borderId="4" xfId="1" applyFont="1" applyFill="1" applyBorder="1" applyAlignment="1">
      <alignment horizontal="center" vertical="center" wrapText="1"/>
    </xf>
    <xf numFmtId="0" fontId="28" fillId="9" borderId="1" xfId="0" applyFont="1" applyFill="1" applyBorder="1" applyAlignment="1">
      <alignment vertical="center"/>
    </xf>
    <xf numFmtId="0" fontId="26" fillId="9" borderId="1" xfId="0" applyFont="1" applyFill="1" applyBorder="1" applyAlignment="1">
      <alignment vertical="center"/>
    </xf>
    <xf numFmtId="0" fontId="26" fillId="19" borderId="1" xfId="0" applyFont="1" applyFill="1" applyBorder="1" applyAlignment="1">
      <alignment vertical="center"/>
    </xf>
    <xf numFmtId="0" fontId="26" fillId="6" borderId="1" xfId="0" applyFont="1" applyFill="1" applyBorder="1" applyAlignment="1">
      <alignment vertical="center"/>
    </xf>
    <xf numFmtId="0" fontId="26" fillId="26" borderId="1" xfId="0" applyFont="1" applyFill="1" applyBorder="1" applyAlignment="1">
      <alignment vertical="center"/>
    </xf>
    <xf numFmtId="0" fontId="26" fillId="17" borderId="1" xfId="0" applyFont="1" applyFill="1" applyBorder="1" applyAlignment="1">
      <alignment vertical="center"/>
    </xf>
    <xf numFmtId="0" fontId="26" fillId="23" borderId="1" xfId="0" applyFont="1" applyFill="1" applyBorder="1" applyAlignment="1">
      <alignment vertical="center"/>
    </xf>
    <xf numFmtId="0" fontId="26" fillId="22" borderId="1" xfId="0" applyFont="1" applyFill="1" applyBorder="1" applyAlignment="1">
      <alignment vertical="center"/>
    </xf>
    <xf numFmtId="0" fontId="26" fillId="20" borderId="1" xfId="0" applyFont="1" applyFill="1" applyBorder="1" applyAlignment="1">
      <alignment vertical="center"/>
    </xf>
    <xf numFmtId="0" fontId="26" fillId="24" borderId="1" xfId="0" applyFont="1" applyFill="1" applyBorder="1" applyAlignment="1">
      <alignment vertical="center"/>
    </xf>
    <xf numFmtId="0" fontId="26" fillId="25" borderId="1" xfId="0" applyFont="1" applyFill="1" applyBorder="1" applyAlignment="1">
      <alignment vertical="center" wrapText="1"/>
    </xf>
    <xf numFmtId="0" fontId="26" fillId="21" borderId="1" xfId="0" applyFont="1" applyFill="1" applyBorder="1" applyAlignment="1">
      <alignment vertical="center"/>
    </xf>
    <xf numFmtId="0" fontId="26" fillId="17" borderId="1" xfId="0" applyFont="1" applyFill="1" applyBorder="1" applyAlignment="1">
      <alignment vertical="center" wrapText="1"/>
    </xf>
    <xf numFmtId="15" fontId="4" fillId="17" borderId="4" xfId="0" applyNumberFormat="1" applyFont="1" applyFill="1" applyBorder="1" applyAlignment="1">
      <alignment horizontal="center" vertical="center" wrapText="1"/>
    </xf>
    <xf numFmtId="15" fontId="4" fillId="17" borderId="14" xfId="0" applyNumberFormat="1" applyFont="1" applyFill="1" applyBorder="1" applyAlignment="1">
      <alignment horizontal="center" vertical="center" wrapText="1"/>
    </xf>
    <xf numFmtId="0" fontId="30" fillId="0" borderId="0" xfId="0" applyFont="1"/>
    <xf numFmtId="0" fontId="31" fillId="18" borderId="2" xfId="1" applyFont="1" applyFill="1" applyBorder="1" applyAlignment="1">
      <alignment horizontal="center" vertical="center" wrapText="1"/>
    </xf>
    <xf numFmtId="0" fontId="31" fillId="18" borderId="2" xfId="1" applyFont="1" applyFill="1" applyBorder="1" applyAlignment="1">
      <alignment horizontal="center" vertical="center"/>
    </xf>
    <xf numFmtId="0" fontId="30" fillId="0" borderId="0" xfId="0" applyFont="1" applyAlignment="1">
      <alignment horizontal="left" wrapText="1"/>
    </xf>
    <xf numFmtId="17" fontId="31" fillId="18" borderId="0" xfId="1" applyNumberFormat="1" applyFont="1" applyFill="1" applyBorder="1" applyAlignment="1">
      <alignment horizontal="center" vertical="center"/>
    </xf>
    <xf numFmtId="0" fontId="30" fillId="0" borderId="0" xfId="0" applyFont="1" applyAlignment="1">
      <alignment horizontal="center"/>
    </xf>
    <xf numFmtId="0" fontId="31" fillId="18" borderId="4" xfId="1" applyFont="1" applyFill="1" applyBorder="1" applyAlignment="1">
      <alignment horizontal="center" vertical="center"/>
    </xf>
    <xf numFmtId="0" fontId="31" fillId="18" borderId="4" xfId="1" applyFont="1" applyFill="1" applyBorder="1" applyAlignment="1">
      <alignment horizontal="center" vertical="center" wrapText="1"/>
    </xf>
    <xf numFmtId="10" fontId="30" fillId="0" borderId="0" xfId="0" applyNumberFormat="1" applyFont="1" applyAlignment="1">
      <alignment horizontal="center"/>
    </xf>
    <xf numFmtId="10" fontId="30" fillId="0" borderId="46" xfId="196" applyNumberFormat="1" applyFont="1" applyBorder="1" applyAlignment="1">
      <alignment horizontal="center" vertical="center"/>
    </xf>
    <xf numFmtId="10" fontId="30" fillId="0" borderId="3" xfId="196" applyNumberFormat="1" applyFont="1" applyBorder="1" applyAlignment="1">
      <alignment horizontal="center" vertical="center"/>
    </xf>
    <xf numFmtId="10" fontId="30" fillId="0" borderId="25" xfId="196" applyNumberFormat="1" applyFont="1" applyBorder="1" applyAlignment="1">
      <alignment horizontal="center" vertical="center"/>
    </xf>
    <xf numFmtId="10" fontId="30" fillId="0" borderId="61" xfId="196" applyNumberFormat="1" applyFont="1" applyBorder="1" applyAlignment="1">
      <alignment horizontal="center" vertical="center"/>
    </xf>
    <xf numFmtId="10" fontId="30" fillId="0" borderId="41" xfId="196" applyNumberFormat="1" applyFont="1" applyBorder="1" applyAlignment="1">
      <alignment horizontal="center" vertical="center"/>
    </xf>
    <xf numFmtId="10" fontId="30" fillId="0" borderId="29" xfId="196" applyNumberFormat="1" applyFont="1" applyBorder="1" applyAlignment="1">
      <alignment horizontal="center" vertical="center"/>
    </xf>
    <xf numFmtId="10" fontId="30" fillId="0" borderId="45" xfId="196" applyNumberFormat="1" applyFont="1" applyBorder="1" applyAlignment="1">
      <alignment horizontal="center" vertical="center"/>
    </xf>
    <xf numFmtId="10" fontId="30" fillId="0" borderId="20" xfId="196" applyNumberFormat="1" applyFont="1" applyBorder="1" applyAlignment="1">
      <alignment horizontal="center" vertical="center"/>
    </xf>
    <xf numFmtId="10" fontId="30" fillId="0" borderId="30" xfId="196" applyNumberFormat="1" applyFont="1" applyBorder="1" applyAlignment="1">
      <alignment horizontal="center" vertical="center"/>
    </xf>
    <xf numFmtId="0" fontId="34" fillId="0" borderId="55" xfId="0" applyFont="1" applyBorder="1" applyAlignment="1">
      <alignment horizontal="center" vertical="center"/>
    </xf>
    <xf numFmtId="0" fontId="48" fillId="0" borderId="44" xfId="0" applyFont="1" applyBorder="1" applyAlignment="1">
      <alignment horizontal="center" vertical="center"/>
    </xf>
    <xf numFmtId="10" fontId="30" fillId="0" borderId="65" xfId="0" applyNumberFormat="1" applyFont="1" applyBorder="1" applyAlignment="1">
      <alignment horizontal="center" vertical="center"/>
    </xf>
    <xf numFmtId="10" fontId="30" fillId="0" borderId="66" xfId="0" applyNumberFormat="1" applyFont="1" applyBorder="1" applyAlignment="1">
      <alignment horizontal="center" vertical="center"/>
    </xf>
    <xf numFmtId="10" fontId="30" fillId="0" borderId="71" xfId="0" applyNumberFormat="1" applyFont="1" applyBorder="1" applyAlignment="1">
      <alignment horizontal="center" vertical="center"/>
    </xf>
    <xf numFmtId="10" fontId="30" fillId="0" borderId="72" xfId="0" applyNumberFormat="1" applyFont="1" applyBorder="1" applyAlignment="1">
      <alignment horizontal="center" vertical="center"/>
    </xf>
    <xf numFmtId="10" fontId="30" fillId="0" borderId="74" xfId="0" applyNumberFormat="1" applyFont="1" applyBorder="1" applyAlignment="1">
      <alignment horizontal="center" vertical="center"/>
    </xf>
    <xf numFmtId="10" fontId="30" fillId="0" borderId="75" xfId="0" applyNumberFormat="1" applyFont="1" applyBorder="1" applyAlignment="1">
      <alignment horizontal="center" vertical="center"/>
    </xf>
    <xf numFmtId="10" fontId="30" fillId="0" borderId="71" xfId="196" applyNumberFormat="1" applyFont="1" applyBorder="1" applyAlignment="1">
      <alignment horizontal="center" vertical="center"/>
    </xf>
    <xf numFmtId="10" fontId="30" fillId="0" borderId="72" xfId="196" applyNumberFormat="1" applyFont="1" applyBorder="1" applyAlignment="1">
      <alignment horizontal="center" vertical="center"/>
    </xf>
    <xf numFmtId="10" fontId="30" fillId="0" borderId="83" xfId="196" applyNumberFormat="1" applyFont="1" applyBorder="1" applyAlignment="1">
      <alignment horizontal="center" vertical="center"/>
    </xf>
    <xf numFmtId="10" fontId="30" fillId="0" borderId="84" xfId="196" applyNumberFormat="1" applyFont="1" applyBorder="1" applyAlignment="1">
      <alignment horizontal="center" vertical="center"/>
    </xf>
    <xf numFmtId="10" fontId="30" fillId="0" borderId="85" xfId="196" applyNumberFormat="1" applyFont="1" applyBorder="1" applyAlignment="1">
      <alignment horizontal="center" vertical="center"/>
    </xf>
    <xf numFmtId="10" fontId="30" fillId="0" borderId="86" xfId="196" applyNumberFormat="1" applyFont="1" applyBorder="1" applyAlignment="1">
      <alignment horizontal="center" vertical="center"/>
    </xf>
    <xf numFmtId="10" fontId="30" fillId="0" borderId="87" xfId="196" applyNumberFormat="1" applyFont="1" applyBorder="1" applyAlignment="1">
      <alignment horizontal="center" vertical="center"/>
    </xf>
    <xf numFmtId="10" fontId="30" fillId="0" borderId="88" xfId="196" applyNumberFormat="1" applyFont="1" applyBorder="1" applyAlignment="1">
      <alignment horizontal="center" vertical="center"/>
    </xf>
    <xf numFmtId="10" fontId="30" fillId="0" borderId="95" xfId="196" applyNumberFormat="1" applyFont="1" applyBorder="1" applyAlignment="1">
      <alignment horizontal="center" vertical="center"/>
    </xf>
    <xf numFmtId="10" fontId="30" fillId="0" borderId="96" xfId="196" applyNumberFormat="1" applyFont="1" applyBorder="1" applyAlignment="1">
      <alignment horizontal="center" vertical="center"/>
    </xf>
    <xf numFmtId="10" fontId="30" fillId="0" borderId="97" xfId="0" applyNumberFormat="1" applyFont="1" applyBorder="1" applyAlignment="1">
      <alignment horizontal="center" vertical="center"/>
    </xf>
    <xf numFmtId="10" fontId="30" fillId="0" borderId="99" xfId="0" applyNumberFormat="1" applyFont="1" applyBorder="1" applyAlignment="1">
      <alignment horizontal="center" vertical="center"/>
    </xf>
    <xf numFmtId="10" fontId="30" fillId="0" borderId="100" xfId="0" applyNumberFormat="1" applyFont="1" applyBorder="1" applyAlignment="1">
      <alignment horizontal="center" vertical="center"/>
    </xf>
    <xf numFmtId="10" fontId="30" fillId="0" borderId="99" xfId="196" applyNumberFormat="1" applyFont="1" applyBorder="1" applyAlignment="1">
      <alignment horizontal="center" vertical="center"/>
    </xf>
    <xf numFmtId="10" fontId="30" fillId="0" borderId="103" xfId="196" applyNumberFormat="1" applyFont="1" applyBorder="1" applyAlignment="1">
      <alignment horizontal="center" vertical="center"/>
    </xf>
    <xf numFmtId="10" fontId="30" fillId="0" borderId="104" xfId="196" applyNumberFormat="1" applyFont="1" applyBorder="1" applyAlignment="1">
      <alignment horizontal="center" vertical="center"/>
    </xf>
    <xf numFmtId="0" fontId="34" fillId="29" borderId="53" xfId="0" applyFont="1" applyFill="1" applyBorder="1" applyAlignment="1">
      <alignment horizontal="center" vertical="center"/>
    </xf>
    <xf numFmtId="10" fontId="30" fillId="29" borderId="50" xfId="196" applyNumberFormat="1" applyFont="1" applyFill="1" applyBorder="1" applyAlignment="1">
      <alignment horizontal="center" vertical="center"/>
    </xf>
    <xf numFmtId="10" fontId="30" fillId="29" borderId="34" xfId="196" applyNumberFormat="1" applyFont="1" applyFill="1" applyBorder="1" applyAlignment="1">
      <alignment horizontal="center" vertical="center"/>
    </xf>
    <xf numFmtId="10" fontId="30" fillId="29" borderId="28" xfId="196" applyNumberFormat="1" applyFont="1" applyFill="1" applyBorder="1" applyAlignment="1">
      <alignment horizontal="center" vertical="center"/>
    </xf>
    <xf numFmtId="0" fontId="34" fillId="29" borderId="59" xfId="0" applyFont="1" applyFill="1" applyBorder="1" applyAlignment="1">
      <alignment horizontal="center" vertical="center"/>
    </xf>
    <xf numFmtId="10" fontId="30" fillId="29" borderId="77" xfId="0" applyNumberFormat="1" applyFont="1" applyFill="1" applyBorder="1" applyAlignment="1">
      <alignment horizontal="center" vertical="center"/>
    </xf>
    <xf numFmtId="10" fontId="30" fillId="29" borderId="78" xfId="0" applyNumberFormat="1" applyFont="1" applyFill="1" applyBorder="1" applyAlignment="1">
      <alignment horizontal="center" vertical="center"/>
    </xf>
    <xf numFmtId="10" fontId="30" fillId="29" borderId="101" xfId="0" applyNumberFormat="1" applyFont="1" applyFill="1" applyBorder="1" applyAlignment="1">
      <alignment horizontal="center" vertical="center"/>
    </xf>
    <xf numFmtId="10" fontId="30" fillId="29" borderId="37" xfId="196" applyNumberFormat="1" applyFont="1" applyFill="1" applyBorder="1" applyAlignment="1">
      <alignment horizontal="center" vertical="center"/>
    </xf>
    <xf numFmtId="10" fontId="30" fillId="29" borderId="21" xfId="196" applyNumberFormat="1" applyFont="1" applyFill="1" applyBorder="1" applyAlignment="1">
      <alignment horizontal="center" vertical="center"/>
    </xf>
    <xf numFmtId="10" fontId="30" fillId="29" borderId="31" xfId="196" applyNumberFormat="1" applyFont="1" applyFill="1" applyBorder="1" applyAlignment="1">
      <alignment horizontal="center" vertical="center"/>
    </xf>
    <xf numFmtId="0" fontId="34" fillId="29" borderId="60" xfId="0" applyFont="1" applyFill="1" applyBorder="1" applyAlignment="1">
      <alignment horizontal="center" vertical="center"/>
    </xf>
    <xf numFmtId="10" fontId="30" fillId="29" borderId="19" xfId="196" applyNumberFormat="1" applyFont="1" applyFill="1" applyBorder="1" applyAlignment="1">
      <alignment horizontal="center" vertical="center"/>
    </xf>
    <xf numFmtId="10" fontId="30" fillId="29" borderId="11" xfId="196" applyNumberFormat="1" applyFont="1" applyFill="1" applyBorder="1" applyAlignment="1">
      <alignment horizontal="center" vertical="center"/>
    </xf>
    <xf numFmtId="10" fontId="30" fillId="29" borderId="14" xfId="196" applyNumberFormat="1" applyFont="1" applyFill="1" applyBorder="1" applyAlignment="1">
      <alignment horizontal="center" vertical="center"/>
    </xf>
    <xf numFmtId="10" fontId="30" fillId="29" borderId="80" xfId="0" applyNumberFormat="1" applyFont="1" applyFill="1" applyBorder="1" applyAlignment="1">
      <alignment horizontal="center" vertical="center"/>
    </xf>
    <xf numFmtId="10" fontId="30" fillId="29" borderId="81" xfId="0" applyNumberFormat="1" applyFont="1" applyFill="1" applyBorder="1" applyAlignment="1">
      <alignment horizontal="center" vertical="center"/>
    </xf>
    <xf numFmtId="10" fontId="30" fillId="29" borderId="102" xfId="0" applyNumberFormat="1" applyFont="1" applyFill="1" applyBorder="1" applyAlignment="1">
      <alignment horizontal="center" vertical="center"/>
    </xf>
    <xf numFmtId="10" fontId="30" fillId="0" borderId="42" xfId="196" applyNumberFormat="1" applyFont="1" applyBorder="1" applyAlignment="1">
      <alignment horizontal="center" vertical="center"/>
    </xf>
    <xf numFmtId="10" fontId="30" fillId="29" borderId="51" xfId="196" applyNumberFormat="1" applyFont="1" applyFill="1" applyBorder="1" applyAlignment="1">
      <alignment horizontal="center" vertical="center"/>
    </xf>
    <xf numFmtId="10" fontId="30" fillId="0" borderId="63" xfId="196" applyNumberFormat="1" applyFont="1" applyBorder="1" applyAlignment="1">
      <alignment horizontal="center" vertical="center"/>
    </xf>
    <xf numFmtId="10" fontId="30" fillId="29" borderId="43" xfId="196" applyNumberFormat="1" applyFont="1" applyFill="1" applyBorder="1" applyAlignment="1">
      <alignment horizontal="center" vertical="center"/>
    </xf>
    <xf numFmtId="10" fontId="30" fillId="29" borderId="46" xfId="196" applyNumberFormat="1" applyFont="1" applyFill="1" applyBorder="1" applyAlignment="1">
      <alignment horizontal="center" vertical="center"/>
    </xf>
    <xf numFmtId="10" fontId="30" fillId="29" borderId="3" xfId="196" applyNumberFormat="1" applyFont="1" applyFill="1" applyBorder="1" applyAlignment="1">
      <alignment horizontal="center" vertical="center"/>
    </xf>
    <xf numFmtId="10" fontId="30" fillId="29" borderId="25" xfId="196" applyNumberFormat="1" applyFont="1" applyFill="1" applyBorder="1" applyAlignment="1">
      <alignment horizontal="center" vertical="center"/>
    </xf>
    <xf numFmtId="0" fontId="34" fillId="29" borderId="55" xfId="0" applyFont="1" applyFill="1" applyBorder="1" applyAlignment="1">
      <alignment horizontal="center" vertical="center"/>
    </xf>
    <xf numFmtId="10" fontId="34" fillId="28" borderId="42" xfId="196" applyNumberFormat="1" applyFont="1" applyFill="1" applyBorder="1" applyAlignment="1">
      <alignment horizontal="center" vertical="center"/>
    </xf>
    <xf numFmtId="10" fontId="34" fillId="28" borderId="43" xfId="196" applyNumberFormat="1" applyFont="1" applyFill="1" applyBorder="1" applyAlignment="1">
      <alignment horizontal="center" vertical="center"/>
    </xf>
    <xf numFmtId="10" fontId="34" fillId="28" borderId="20" xfId="196" applyNumberFormat="1" applyFont="1" applyFill="1" applyBorder="1" applyAlignment="1">
      <alignment horizontal="center" vertical="center"/>
    </xf>
    <xf numFmtId="10" fontId="34" fillId="28" borderId="21" xfId="196" applyNumberFormat="1" applyFont="1" applyFill="1" applyBorder="1" applyAlignment="1">
      <alignment horizontal="center" vertical="center"/>
    </xf>
    <xf numFmtId="0" fontId="4" fillId="0" borderId="32" xfId="0" applyFont="1" applyBorder="1" applyAlignment="1">
      <alignment vertical="top" wrapText="1"/>
    </xf>
    <xf numFmtId="0" fontId="4" fillId="0" borderId="32" xfId="0" applyFont="1" applyBorder="1" applyAlignment="1">
      <alignment vertical="top"/>
    </xf>
    <xf numFmtId="0" fontId="4" fillId="0" borderId="0" xfId="0" applyFont="1" applyAlignment="1">
      <alignment vertical="top"/>
    </xf>
    <xf numFmtId="0" fontId="4" fillId="0" borderId="26" xfId="0" applyFont="1" applyBorder="1" applyAlignment="1">
      <alignment vertical="top"/>
    </xf>
    <xf numFmtId="0" fontId="4" fillId="4" borderId="49" xfId="0" applyFont="1" applyFill="1" applyBorder="1" applyAlignment="1">
      <alignment vertical="center"/>
    </xf>
    <xf numFmtId="0" fontId="4" fillId="4" borderId="33" xfId="0" applyFont="1" applyFill="1" applyBorder="1" applyAlignment="1">
      <alignment vertical="center"/>
    </xf>
    <xf numFmtId="0" fontId="31" fillId="18" borderId="0" xfId="1" applyFont="1" applyFill="1" applyBorder="1" applyAlignment="1">
      <alignment horizontal="center" vertical="center" wrapText="1"/>
    </xf>
    <xf numFmtId="0" fontId="32" fillId="25" borderId="57" xfId="0" applyFont="1" applyFill="1" applyBorder="1" applyAlignment="1">
      <alignment horizontal="center" vertical="center" wrapText="1"/>
    </xf>
    <xf numFmtId="0" fontId="32" fillId="25" borderId="5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2" fillId="19" borderId="32" xfId="1" applyFont="1" applyFill="1" applyBorder="1" applyAlignment="1">
      <alignment horizontal="center" vertical="center" wrapText="1"/>
    </xf>
    <xf numFmtId="0" fontId="32" fillId="19" borderId="26" xfId="1" applyFont="1" applyFill="1" applyBorder="1" applyAlignment="1">
      <alignment horizontal="center" vertical="center" wrapText="1"/>
    </xf>
    <xf numFmtId="0" fontId="32" fillId="19" borderId="27" xfId="1" applyFont="1" applyFill="1" applyBorder="1" applyAlignment="1">
      <alignment horizontal="center" vertical="center" wrapText="1"/>
    </xf>
    <xf numFmtId="0" fontId="35" fillId="19" borderId="0" xfId="0" applyFont="1" applyFill="1" applyBorder="1" applyAlignment="1">
      <alignment horizontal="center" vertical="center" wrapText="1"/>
    </xf>
    <xf numFmtId="0" fontId="32" fillId="26" borderId="0" xfId="0" applyFont="1" applyFill="1" applyBorder="1" applyAlignment="1">
      <alignment horizontal="center" vertical="center" wrapText="1"/>
    </xf>
    <xf numFmtId="0" fontId="4" fillId="4" borderId="33" xfId="0" applyFont="1" applyFill="1" applyBorder="1" applyAlignment="1">
      <alignment horizontal="center" vertical="center"/>
    </xf>
    <xf numFmtId="0" fontId="34" fillId="0" borderId="65" xfId="0" applyFont="1" applyBorder="1" applyAlignment="1">
      <alignment horizontal="center" vertical="center"/>
    </xf>
    <xf numFmtId="0" fontId="34" fillId="19" borderId="77" xfId="0" applyFont="1" applyFill="1" applyBorder="1" applyAlignment="1">
      <alignment horizontal="center" vertical="center"/>
    </xf>
    <xf numFmtId="10" fontId="30" fillId="19" borderId="78" xfId="0" applyNumberFormat="1" applyFont="1" applyFill="1" applyBorder="1" applyAlignment="1">
      <alignment horizontal="center" vertical="center"/>
    </xf>
    <xf numFmtId="10" fontId="30" fillId="19" borderId="101" xfId="0" applyNumberFormat="1" applyFont="1" applyFill="1" applyBorder="1" applyAlignment="1">
      <alignment horizontal="center" vertical="center"/>
    </xf>
    <xf numFmtId="0" fontId="34" fillId="0" borderId="71" xfId="0" applyFont="1" applyBorder="1" applyAlignment="1">
      <alignment horizontal="center" vertical="center"/>
    </xf>
    <xf numFmtId="10" fontId="30" fillId="0" borderId="66" xfId="196" applyNumberFormat="1" applyFont="1" applyBorder="1" applyAlignment="1">
      <alignment horizontal="center" vertical="center"/>
    </xf>
    <xf numFmtId="10" fontId="30" fillId="0" borderId="97" xfId="196" applyNumberFormat="1" applyFont="1" applyBorder="1" applyAlignment="1">
      <alignment horizontal="center" vertical="center"/>
    </xf>
    <xf numFmtId="0" fontId="34" fillId="19" borderId="80" xfId="0" applyFont="1" applyFill="1" applyBorder="1" applyAlignment="1">
      <alignment horizontal="center" vertical="center"/>
    </xf>
    <xf numFmtId="10" fontId="30" fillId="19" borderId="81" xfId="196" applyNumberFormat="1" applyFont="1" applyFill="1" applyBorder="1" applyAlignment="1">
      <alignment horizontal="center" vertical="center"/>
    </xf>
    <xf numFmtId="10" fontId="30" fillId="19" borderId="102" xfId="196" applyNumberFormat="1" applyFont="1" applyFill="1" applyBorder="1" applyAlignment="1">
      <alignment horizontal="center" vertical="center"/>
    </xf>
    <xf numFmtId="10" fontId="30" fillId="19" borderId="78" xfId="196" applyNumberFormat="1" applyFont="1" applyFill="1" applyBorder="1" applyAlignment="1">
      <alignment horizontal="center" vertical="center"/>
    </xf>
    <xf numFmtId="10" fontId="30" fillId="19" borderId="101" xfId="196" applyNumberFormat="1" applyFont="1" applyFill="1" applyBorder="1" applyAlignment="1">
      <alignment horizontal="center" vertical="center"/>
    </xf>
    <xf numFmtId="9" fontId="30" fillId="0" borderId="66" xfId="196" applyFont="1" applyBorder="1" applyAlignment="1">
      <alignment horizontal="center" vertical="center"/>
    </xf>
    <xf numFmtId="9" fontId="30" fillId="0" borderId="97" xfId="196" applyFont="1" applyBorder="1" applyAlignment="1">
      <alignment horizontal="center" vertical="center"/>
    </xf>
    <xf numFmtId="9" fontId="30" fillId="19" borderId="78" xfId="196" applyFont="1" applyFill="1" applyBorder="1" applyAlignment="1">
      <alignment horizontal="center" vertical="center"/>
    </xf>
    <xf numFmtId="9" fontId="30" fillId="19" borderId="101" xfId="196" applyFont="1" applyFill="1" applyBorder="1" applyAlignment="1">
      <alignment horizontal="center" vertical="center"/>
    </xf>
    <xf numFmtId="10" fontId="30" fillId="19" borderId="81" xfId="0" applyNumberFormat="1" applyFont="1" applyFill="1" applyBorder="1" applyAlignment="1">
      <alignment horizontal="center" vertical="center"/>
    </xf>
    <xf numFmtId="10" fontId="30" fillId="19" borderId="102" xfId="0" applyNumberFormat="1" applyFont="1" applyFill="1" applyBorder="1" applyAlignment="1">
      <alignment horizontal="center" vertical="center"/>
    </xf>
    <xf numFmtId="0" fontId="34" fillId="6" borderId="77" xfId="0" applyFont="1" applyFill="1" applyBorder="1" applyAlignment="1">
      <alignment horizontal="center" vertical="center"/>
    </xf>
    <xf numFmtId="10" fontId="30" fillId="6" borderId="78" xfId="0" applyNumberFormat="1" applyFont="1" applyFill="1" applyBorder="1" applyAlignment="1">
      <alignment horizontal="center" vertical="center"/>
    </xf>
    <xf numFmtId="10" fontId="30" fillId="6" borderId="101" xfId="0" applyNumberFormat="1" applyFont="1" applyFill="1" applyBorder="1" applyAlignment="1">
      <alignment horizontal="center" vertical="center"/>
    </xf>
    <xf numFmtId="0" fontId="34" fillId="6" borderId="80" xfId="0" applyFont="1" applyFill="1" applyBorder="1" applyAlignment="1">
      <alignment horizontal="center" vertical="center"/>
    </xf>
    <xf numFmtId="10" fontId="30" fillId="6" borderId="81" xfId="0" applyNumberFormat="1" applyFont="1" applyFill="1" applyBorder="1" applyAlignment="1">
      <alignment horizontal="center" vertical="center"/>
    </xf>
    <xf numFmtId="10" fontId="30" fillId="6" borderId="102" xfId="0" applyNumberFormat="1" applyFont="1" applyFill="1" applyBorder="1" applyAlignment="1">
      <alignment horizontal="center" vertical="center"/>
    </xf>
    <xf numFmtId="0" fontId="34" fillId="0" borderId="109" xfId="0" applyFont="1" applyBorder="1" applyAlignment="1">
      <alignment horizontal="center" vertical="center"/>
    </xf>
    <xf numFmtId="10" fontId="30" fillId="0" borderId="110" xfId="0" applyNumberFormat="1" applyFont="1" applyBorder="1" applyAlignment="1">
      <alignment horizontal="center" vertical="center"/>
    </xf>
    <xf numFmtId="10" fontId="30" fillId="0" borderId="111" xfId="0" applyNumberFormat="1" applyFont="1" applyBorder="1" applyAlignment="1">
      <alignment horizontal="center" vertical="center"/>
    </xf>
    <xf numFmtId="0" fontId="34" fillId="26" borderId="77" xfId="0" applyFont="1" applyFill="1" applyBorder="1" applyAlignment="1">
      <alignment horizontal="center" vertical="center"/>
    </xf>
    <xf numFmtId="10" fontId="30" fillId="26" borderId="78" xfId="0" applyNumberFormat="1" applyFont="1" applyFill="1" applyBorder="1" applyAlignment="1">
      <alignment horizontal="center" vertical="center"/>
    </xf>
    <xf numFmtId="10" fontId="30" fillId="26" borderId="101" xfId="0" applyNumberFormat="1" applyFont="1" applyFill="1" applyBorder="1" applyAlignment="1">
      <alignment horizontal="center" vertical="center"/>
    </xf>
    <xf numFmtId="0" fontId="34" fillId="26" borderId="80" xfId="0" applyFont="1" applyFill="1" applyBorder="1" applyAlignment="1">
      <alignment horizontal="center" vertical="center"/>
    </xf>
    <xf numFmtId="10" fontId="30" fillId="26" borderId="81" xfId="0" applyNumberFormat="1" applyFont="1" applyFill="1" applyBorder="1" applyAlignment="1">
      <alignment horizontal="center" vertical="center"/>
    </xf>
    <xf numFmtId="10" fontId="30" fillId="26" borderId="102" xfId="0" applyNumberFormat="1" applyFont="1" applyFill="1" applyBorder="1" applyAlignment="1">
      <alignment horizontal="center" vertical="center"/>
    </xf>
    <xf numFmtId="10" fontId="30" fillId="26" borderId="98" xfId="0" applyNumberFormat="1" applyFont="1" applyFill="1" applyBorder="1" applyAlignment="1">
      <alignment horizontal="center" vertical="center"/>
    </xf>
    <xf numFmtId="0" fontId="34" fillId="26" borderId="68" xfId="0" applyFont="1" applyFill="1" applyBorder="1" applyAlignment="1">
      <alignment horizontal="center" vertical="center"/>
    </xf>
    <xf numFmtId="10" fontId="30" fillId="26" borderId="69" xfId="0" applyNumberFormat="1" applyFont="1" applyFill="1" applyBorder="1" applyAlignment="1">
      <alignment horizontal="center" vertical="center"/>
    </xf>
    <xf numFmtId="0" fontId="34" fillId="29" borderId="77" xfId="0" applyFont="1" applyFill="1" applyBorder="1" applyAlignment="1">
      <alignment horizontal="center" vertical="center"/>
    </xf>
    <xf numFmtId="0" fontId="34" fillId="29" borderId="80" xfId="0" applyFont="1" applyFill="1" applyBorder="1" applyAlignment="1">
      <alignment horizontal="center" vertical="center"/>
    </xf>
    <xf numFmtId="0" fontId="34" fillId="30" borderId="77" xfId="0" applyFont="1" applyFill="1" applyBorder="1" applyAlignment="1">
      <alignment horizontal="center" vertical="center"/>
    </xf>
    <xf numFmtId="10" fontId="30" fillId="30" borderId="78" xfId="0" applyNumberFormat="1" applyFont="1" applyFill="1" applyBorder="1" applyAlignment="1">
      <alignment horizontal="center" vertical="center"/>
    </xf>
    <xf numFmtId="10" fontId="30" fillId="30" borderId="101" xfId="0" applyNumberFormat="1" applyFont="1" applyFill="1" applyBorder="1" applyAlignment="1">
      <alignment horizontal="center" vertical="center"/>
    </xf>
    <xf numFmtId="0" fontId="34" fillId="30" borderId="80" xfId="0" applyFont="1" applyFill="1" applyBorder="1" applyAlignment="1">
      <alignment horizontal="center" vertical="center"/>
    </xf>
    <xf numFmtId="10" fontId="30" fillId="30" borderId="81" xfId="0" applyNumberFormat="1" applyFont="1" applyFill="1" applyBorder="1" applyAlignment="1">
      <alignment horizontal="center" vertical="center"/>
    </xf>
    <xf numFmtId="10" fontId="30" fillId="30" borderId="102" xfId="0" applyNumberFormat="1" applyFont="1" applyFill="1" applyBorder="1" applyAlignment="1">
      <alignment horizontal="center" vertical="center"/>
    </xf>
    <xf numFmtId="0" fontId="34" fillId="30" borderId="68" xfId="0" applyFont="1" applyFill="1" applyBorder="1" applyAlignment="1">
      <alignment horizontal="center" vertical="center"/>
    </xf>
    <xf numFmtId="10" fontId="30" fillId="30" borderId="69" xfId="0" applyNumberFormat="1" applyFont="1" applyFill="1" applyBorder="1" applyAlignment="1">
      <alignment horizontal="center" vertical="center"/>
    </xf>
    <xf numFmtId="10" fontId="30" fillId="30" borderId="98" xfId="0" applyNumberFormat="1" applyFont="1" applyFill="1" applyBorder="1" applyAlignment="1">
      <alignment horizontal="center" vertical="center"/>
    </xf>
    <xf numFmtId="0" fontId="34" fillId="25" borderId="80" xfId="0" applyFont="1" applyFill="1" applyBorder="1" applyAlignment="1">
      <alignment horizontal="center" vertical="center"/>
    </xf>
    <xf numFmtId="10" fontId="30" fillId="25" borderId="81" xfId="0" applyNumberFormat="1" applyFont="1" applyFill="1" applyBorder="1" applyAlignment="1">
      <alignment horizontal="center" vertical="center"/>
    </xf>
    <xf numFmtId="10" fontId="30" fillId="25" borderId="102" xfId="0" applyNumberFormat="1" applyFont="1" applyFill="1" applyBorder="1" applyAlignment="1">
      <alignment horizontal="center" vertical="center"/>
    </xf>
    <xf numFmtId="0" fontId="34" fillId="25" borderId="77" xfId="0" applyFont="1" applyFill="1" applyBorder="1" applyAlignment="1">
      <alignment horizontal="center" vertical="center"/>
    </xf>
    <xf numFmtId="10" fontId="30" fillId="25" borderId="78" xfId="0" applyNumberFormat="1" applyFont="1" applyFill="1" applyBorder="1" applyAlignment="1">
      <alignment horizontal="center" vertical="center"/>
    </xf>
    <xf numFmtId="10" fontId="30" fillId="25" borderId="101" xfId="0" applyNumberFormat="1" applyFont="1" applyFill="1" applyBorder="1" applyAlignment="1">
      <alignment horizontal="center" vertical="center"/>
    </xf>
    <xf numFmtId="0" fontId="34" fillId="25" borderId="68" xfId="0" applyFont="1" applyFill="1" applyBorder="1" applyAlignment="1">
      <alignment horizontal="center" vertical="center"/>
    </xf>
    <xf numFmtId="10" fontId="30" fillId="25" borderId="69" xfId="0" applyNumberFormat="1" applyFont="1" applyFill="1" applyBorder="1" applyAlignment="1">
      <alignment horizontal="center" vertical="center"/>
    </xf>
    <xf numFmtId="10" fontId="30" fillId="25" borderId="98" xfId="0" applyNumberFormat="1" applyFont="1" applyFill="1" applyBorder="1" applyAlignment="1">
      <alignment horizontal="center" vertical="center"/>
    </xf>
    <xf numFmtId="0" fontId="34" fillId="24" borderId="80" xfId="0" applyFont="1" applyFill="1" applyBorder="1" applyAlignment="1">
      <alignment horizontal="center" vertical="center"/>
    </xf>
    <xf numFmtId="10" fontId="30" fillId="24" borderId="81" xfId="0" applyNumberFormat="1" applyFont="1" applyFill="1" applyBorder="1" applyAlignment="1">
      <alignment horizontal="center" vertical="center"/>
    </xf>
    <xf numFmtId="10" fontId="30" fillId="24" borderId="102" xfId="0" applyNumberFormat="1" applyFont="1" applyFill="1" applyBorder="1" applyAlignment="1">
      <alignment horizontal="center" vertical="center"/>
    </xf>
    <xf numFmtId="0" fontId="34" fillId="24" borderId="77" xfId="0" applyFont="1" applyFill="1" applyBorder="1" applyAlignment="1">
      <alignment horizontal="center" vertical="center"/>
    </xf>
    <xf numFmtId="10" fontId="30" fillId="24" borderId="78" xfId="0" applyNumberFormat="1" applyFont="1" applyFill="1" applyBorder="1" applyAlignment="1">
      <alignment horizontal="center" vertical="center"/>
    </xf>
    <xf numFmtId="10" fontId="30" fillId="24" borderId="101" xfId="0" applyNumberFormat="1" applyFont="1" applyFill="1" applyBorder="1" applyAlignment="1">
      <alignment horizontal="center" vertical="center"/>
    </xf>
    <xf numFmtId="0" fontId="34" fillId="0" borderId="74" xfId="0" applyFont="1" applyBorder="1" applyAlignment="1">
      <alignment horizontal="center" vertical="center"/>
    </xf>
    <xf numFmtId="0" fontId="34" fillId="31" borderId="77" xfId="0" applyFont="1" applyFill="1" applyBorder="1" applyAlignment="1">
      <alignment horizontal="center" vertical="center"/>
    </xf>
    <xf numFmtId="10" fontId="30" fillId="31" borderId="78" xfId="0" applyNumberFormat="1" applyFont="1" applyFill="1" applyBorder="1" applyAlignment="1">
      <alignment horizontal="center" vertical="center"/>
    </xf>
    <xf numFmtId="10" fontId="30" fillId="31" borderId="101" xfId="0" applyNumberFormat="1" applyFont="1" applyFill="1" applyBorder="1" applyAlignment="1">
      <alignment horizontal="center" vertical="center"/>
    </xf>
    <xf numFmtId="0" fontId="34" fillId="31" borderId="80" xfId="0" applyFont="1" applyFill="1" applyBorder="1" applyAlignment="1">
      <alignment horizontal="center" vertical="center"/>
    </xf>
    <xf numFmtId="10" fontId="30" fillId="31" borderId="81" xfId="0" applyNumberFormat="1" applyFont="1" applyFill="1" applyBorder="1" applyAlignment="1">
      <alignment horizontal="center" vertical="center"/>
    </xf>
    <xf numFmtId="10" fontId="30" fillId="31" borderId="102" xfId="0" applyNumberFormat="1" applyFont="1" applyFill="1" applyBorder="1" applyAlignment="1">
      <alignment horizontal="center" vertical="center"/>
    </xf>
    <xf numFmtId="10" fontId="30" fillId="19" borderId="37" xfId="196" applyNumberFormat="1" applyFont="1" applyFill="1" applyBorder="1" applyAlignment="1">
      <alignment horizontal="center" vertical="center"/>
    </xf>
    <xf numFmtId="10" fontId="30" fillId="19" borderId="21" xfId="196" applyNumberFormat="1" applyFont="1" applyFill="1" applyBorder="1" applyAlignment="1">
      <alignment horizontal="center" vertical="center"/>
    </xf>
    <xf numFmtId="10" fontId="30" fillId="19" borderId="43" xfId="196" applyNumberFormat="1" applyFont="1" applyFill="1" applyBorder="1" applyAlignment="1">
      <alignment horizontal="center" vertical="center"/>
    </xf>
    <xf numFmtId="10" fontId="30" fillId="0" borderId="62" xfId="196" applyNumberFormat="1" applyFont="1" applyBorder="1" applyAlignment="1">
      <alignment horizontal="center" vertical="center"/>
    </xf>
    <xf numFmtId="10" fontId="30" fillId="19" borderId="19" xfId="196" applyNumberFormat="1" applyFont="1" applyFill="1" applyBorder="1" applyAlignment="1">
      <alignment horizontal="center" vertical="center"/>
    </xf>
    <xf numFmtId="10" fontId="30" fillId="19" borderId="11" xfId="196" applyNumberFormat="1" applyFont="1" applyFill="1" applyBorder="1" applyAlignment="1">
      <alignment horizontal="center" vertical="center"/>
    </xf>
    <xf numFmtId="10" fontId="30" fillId="19" borderId="106" xfId="196" applyNumberFormat="1" applyFont="1" applyFill="1" applyBorder="1" applyAlignment="1">
      <alignment horizontal="center" vertical="center"/>
    </xf>
    <xf numFmtId="10" fontId="30" fillId="6" borderId="37" xfId="196" applyNumberFormat="1" applyFont="1" applyFill="1" applyBorder="1" applyAlignment="1">
      <alignment horizontal="center" vertical="center"/>
    </xf>
    <xf numFmtId="10" fontId="30" fillId="6" borderId="21" xfId="196" applyNumberFormat="1" applyFont="1" applyFill="1" applyBorder="1" applyAlignment="1">
      <alignment horizontal="center" vertical="center"/>
    </xf>
    <xf numFmtId="10" fontId="30" fillId="6" borderId="43" xfId="196" applyNumberFormat="1" applyFont="1" applyFill="1" applyBorder="1" applyAlignment="1">
      <alignment horizontal="center" vertical="center"/>
    </xf>
    <xf numFmtId="10" fontId="30" fillId="6" borderId="19" xfId="196" applyNumberFormat="1" applyFont="1" applyFill="1" applyBorder="1" applyAlignment="1">
      <alignment horizontal="center" vertical="center"/>
    </xf>
    <xf numFmtId="10" fontId="30" fillId="6" borderId="11" xfId="196" applyNumberFormat="1" applyFont="1" applyFill="1" applyBorder="1" applyAlignment="1">
      <alignment horizontal="center" vertical="center"/>
    </xf>
    <xf numFmtId="10" fontId="30" fillId="6" borderId="106" xfId="196" applyNumberFormat="1" applyFont="1" applyFill="1" applyBorder="1" applyAlignment="1">
      <alignment horizontal="center" vertical="center"/>
    </xf>
    <xf numFmtId="10" fontId="30" fillId="26" borderId="37" xfId="196" applyNumberFormat="1" applyFont="1" applyFill="1" applyBorder="1" applyAlignment="1">
      <alignment horizontal="center" vertical="center"/>
    </xf>
    <xf numFmtId="10" fontId="30" fillId="26" borderId="21" xfId="196" applyNumberFormat="1" applyFont="1" applyFill="1" applyBorder="1" applyAlignment="1">
      <alignment horizontal="center" vertical="center"/>
    </xf>
    <xf numFmtId="10" fontId="30" fillId="26" borderId="43" xfId="196" applyNumberFormat="1" applyFont="1" applyFill="1" applyBorder="1" applyAlignment="1">
      <alignment horizontal="center" vertical="center"/>
    </xf>
    <xf numFmtId="10" fontId="30" fillId="26" borderId="19" xfId="196" applyNumberFormat="1" applyFont="1" applyFill="1" applyBorder="1" applyAlignment="1">
      <alignment horizontal="center" vertical="center"/>
    </xf>
    <xf numFmtId="10" fontId="30" fillId="26" borderId="11" xfId="196" applyNumberFormat="1" applyFont="1" applyFill="1" applyBorder="1" applyAlignment="1">
      <alignment horizontal="center" vertical="center"/>
    </xf>
    <xf numFmtId="10" fontId="30" fillId="26" borderId="106" xfId="196" applyNumberFormat="1" applyFont="1" applyFill="1" applyBorder="1" applyAlignment="1">
      <alignment horizontal="center" vertical="center"/>
    </xf>
    <xf numFmtId="10" fontId="30" fillId="26" borderId="50" xfId="196" applyNumberFormat="1" applyFont="1" applyFill="1" applyBorder="1" applyAlignment="1">
      <alignment horizontal="center" vertical="center"/>
    </xf>
    <xf numFmtId="10" fontId="30" fillId="26" borderId="34" xfId="196" applyNumberFormat="1" applyFont="1" applyFill="1" applyBorder="1" applyAlignment="1">
      <alignment horizontal="center" vertical="center"/>
    </xf>
    <xf numFmtId="10" fontId="30" fillId="26" borderId="51" xfId="196" applyNumberFormat="1" applyFont="1" applyFill="1" applyBorder="1" applyAlignment="1">
      <alignment horizontal="center" vertical="center"/>
    </xf>
    <xf numFmtId="10" fontId="30" fillId="29" borderId="106" xfId="196" applyNumberFormat="1" applyFont="1" applyFill="1" applyBorder="1" applyAlignment="1">
      <alignment horizontal="center" vertical="center"/>
    </xf>
    <xf numFmtId="10" fontId="30" fillId="30" borderId="37" xfId="196" applyNumberFormat="1" applyFont="1" applyFill="1" applyBorder="1" applyAlignment="1">
      <alignment horizontal="center" vertical="center"/>
    </xf>
    <xf numFmtId="10" fontId="30" fillId="30" borderId="21" xfId="196" applyNumberFormat="1" applyFont="1" applyFill="1" applyBorder="1" applyAlignment="1">
      <alignment horizontal="center" vertical="center"/>
    </xf>
    <xf numFmtId="10" fontId="30" fillId="30" borderId="43" xfId="196" applyNumberFormat="1" applyFont="1" applyFill="1" applyBorder="1" applyAlignment="1">
      <alignment horizontal="center" vertical="center"/>
    </xf>
    <xf numFmtId="10" fontId="30" fillId="30" borderId="19" xfId="196" applyNumberFormat="1" applyFont="1" applyFill="1" applyBorder="1" applyAlignment="1">
      <alignment horizontal="center" vertical="center"/>
    </xf>
    <xf numFmtId="10" fontId="30" fillId="30" borderId="11" xfId="196" applyNumberFormat="1" applyFont="1" applyFill="1" applyBorder="1" applyAlignment="1">
      <alignment horizontal="center" vertical="center"/>
    </xf>
    <xf numFmtId="10" fontId="30" fillId="30" borderId="106" xfId="196" applyNumberFormat="1" applyFont="1" applyFill="1" applyBorder="1" applyAlignment="1">
      <alignment horizontal="center" vertical="center"/>
    </xf>
    <xf numFmtId="10" fontId="30" fillId="25" borderId="19" xfId="196" applyNumberFormat="1" applyFont="1" applyFill="1" applyBorder="1" applyAlignment="1">
      <alignment horizontal="center" vertical="center"/>
    </xf>
    <xf numFmtId="10" fontId="30" fillId="25" borderId="11" xfId="196" applyNumberFormat="1" applyFont="1" applyFill="1" applyBorder="1" applyAlignment="1">
      <alignment horizontal="center" vertical="center"/>
    </xf>
    <xf numFmtId="10" fontId="30" fillId="25" borderId="106" xfId="196" applyNumberFormat="1" applyFont="1" applyFill="1" applyBorder="1" applyAlignment="1">
      <alignment horizontal="center" vertical="center"/>
    </xf>
    <xf numFmtId="10" fontId="30" fillId="25" borderId="37" xfId="196" applyNumberFormat="1" applyFont="1" applyFill="1" applyBorder="1" applyAlignment="1">
      <alignment horizontal="center" vertical="center"/>
    </xf>
    <xf numFmtId="10" fontId="30" fillId="25" borderId="21" xfId="196" applyNumberFormat="1" applyFont="1" applyFill="1" applyBorder="1" applyAlignment="1">
      <alignment horizontal="center" vertical="center"/>
    </xf>
    <xf numFmtId="10" fontId="30" fillId="25" borderId="43" xfId="196" applyNumberFormat="1" applyFont="1" applyFill="1" applyBorder="1" applyAlignment="1">
      <alignment horizontal="center" vertical="center"/>
    </xf>
    <xf numFmtId="10" fontId="30" fillId="24" borderId="19" xfId="196" applyNumberFormat="1" applyFont="1" applyFill="1" applyBorder="1" applyAlignment="1">
      <alignment horizontal="center" vertical="center"/>
    </xf>
    <xf numFmtId="10" fontId="30" fillId="24" borderId="11" xfId="196" applyNumberFormat="1" applyFont="1" applyFill="1" applyBorder="1" applyAlignment="1">
      <alignment horizontal="center" vertical="center"/>
    </xf>
    <xf numFmtId="10" fontId="30" fillId="24" borderId="106" xfId="196" applyNumberFormat="1" applyFont="1" applyFill="1" applyBorder="1" applyAlignment="1">
      <alignment horizontal="center" vertical="center"/>
    </xf>
    <xf numFmtId="10" fontId="30" fillId="24" borderId="37" xfId="196" applyNumberFormat="1" applyFont="1" applyFill="1" applyBorder="1" applyAlignment="1">
      <alignment horizontal="center" vertical="center"/>
    </xf>
    <xf numFmtId="10" fontId="30" fillId="24" borderId="21" xfId="196" applyNumberFormat="1" applyFont="1" applyFill="1" applyBorder="1" applyAlignment="1">
      <alignment horizontal="center" vertical="center"/>
    </xf>
    <xf numFmtId="10" fontId="30" fillId="24" borderId="43" xfId="196" applyNumberFormat="1" applyFont="1" applyFill="1" applyBorder="1" applyAlignment="1">
      <alignment horizontal="center" vertical="center"/>
    </xf>
    <xf numFmtId="10" fontId="30" fillId="31" borderId="37" xfId="196" applyNumberFormat="1" applyFont="1" applyFill="1" applyBorder="1" applyAlignment="1">
      <alignment horizontal="center" vertical="center"/>
    </xf>
    <xf numFmtId="10" fontId="30" fillId="31" borderId="21" xfId="196" applyNumberFormat="1" applyFont="1" applyFill="1" applyBorder="1" applyAlignment="1">
      <alignment horizontal="center" vertical="center"/>
    </xf>
    <xf numFmtId="10" fontId="30" fillId="31" borderId="43" xfId="196" applyNumberFormat="1" applyFont="1" applyFill="1" applyBorder="1" applyAlignment="1">
      <alignment horizontal="center" vertical="center"/>
    </xf>
    <xf numFmtId="10" fontId="30" fillId="31" borderId="19" xfId="196" applyNumberFormat="1" applyFont="1" applyFill="1" applyBorder="1" applyAlignment="1">
      <alignment horizontal="center" vertical="center"/>
    </xf>
    <xf numFmtId="10" fontId="30" fillId="31" borderId="11" xfId="196" applyNumberFormat="1" applyFont="1" applyFill="1" applyBorder="1" applyAlignment="1">
      <alignment horizontal="center" vertical="center"/>
    </xf>
    <xf numFmtId="10" fontId="30" fillId="31" borderId="106" xfId="196" applyNumberFormat="1" applyFont="1" applyFill="1" applyBorder="1" applyAlignment="1">
      <alignment horizontal="center" vertical="center"/>
    </xf>
    <xf numFmtId="10" fontId="30" fillId="0" borderId="36" xfId="196" applyNumberFormat="1" applyFont="1" applyBorder="1" applyAlignment="1">
      <alignment horizontal="center" vertical="center"/>
    </xf>
    <xf numFmtId="10" fontId="30" fillId="0" borderId="2" xfId="196" applyNumberFormat="1" applyFont="1" applyBorder="1" applyAlignment="1">
      <alignment horizontal="center" vertical="center"/>
    </xf>
    <xf numFmtId="10" fontId="30" fillId="0" borderId="112" xfId="196" applyNumberFormat="1" applyFont="1" applyBorder="1" applyAlignment="1">
      <alignment horizontal="center" vertical="center"/>
    </xf>
    <xf numFmtId="10" fontId="30" fillId="19" borderId="77" xfId="0" applyNumberFormat="1" applyFont="1" applyFill="1" applyBorder="1" applyAlignment="1">
      <alignment horizontal="center" vertical="center"/>
    </xf>
    <xf numFmtId="10" fontId="30" fillId="0" borderId="65" xfId="196" applyNumberFormat="1" applyFont="1" applyBorder="1" applyAlignment="1">
      <alignment horizontal="center" vertical="center"/>
    </xf>
    <xf numFmtId="10" fontId="30" fillId="19" borderId="80" xfId="196" applyNumberFormat="1" applyFont="1" applyFill="1" applyBorder="1" applyAlignment="1">
      <alignment horizontal="center" vertical="center"/>
    </xf>
    <xf numFmtId="10" fontId="30" fillId="19" borderId="77" xfId="196" applyNumberFormat="1" applyFont="1" applyFill="1" applyBorder="1" applyAlignment="1">
      <alignment horizontal="center" vertical="center"/>
    </xf>
    <xf numFmtId="9" fontId="30" fillId="0" borderId="65" xfId="196" applyFont="1" applyBorder="1" applyAlignment="1">
      <alignment horizontal="center" vertical="center"/>
    </xf>
    <xf numFmtId="9" fontId="30" fillId="19" borderId="77" xfId="196" applyFont="1" applyFill="1" applyBorder="1" applyAlignment="1">
      <alignment horizontal="center" vertical="center"/>
    </xf>
    <xf numFmtId="10" fontId="30" fillId="19" borderId="80" xfId="0" applyNumberFormat="1" applyFont="1" applyFill="1" applyBorder="1" applyAlignment="1">
      <alignment horizontal="center" vertical="center"/>
    </xf>
    <xf numFmtId="10" fontId="30" fillId="6" borderId="77" xfId="0" applyNumberFormat="1" applyFont="1" applyFill="1" applyBorder="1" applyAlignment="1">
      <alignment horizontal="center" vertical="center"/>
    </xf>
    <xf numFmtId="10" fontId="30" fillId="6" borderId="80" xfId="0" applyNumberFormat="1" applyFont="1" applyFill="1" applyBorder="1" applyAlignment="1">
      <alignment horizontal="center" vertical="center"/>
    </xf>
    <xf numFmtId="10" fontId="30" fillId="0" borderId="109" xfId="0" applyNumberFormat="1" applyFont="1" applyBorder="1" applyAlignment="1">
      <alignment horizontal="center" vertical="center"/>
    </xf>
    <xf numFmtId="10" fontId="30" fillId="26" borderId="77" xfId="0" applyNumberFormat="1" applyFont="1" applyFill="1" applyBorder="1" applyAlignment="1">
      <alignment horizontal="center" vertical="center"/>
    </xf>
    <xf numFmtId="10" fontId="30" fillId="26" borderId="80" xfId="0" applyNumberFormat="1" applyFont="1" applyFill="1" applyBorder="1" applyAlignment="1">
      <alignment horizontal="center" vertical="center"/>
    </xf>
    <xf numFmtId="10" fontId="30" fillId="26" borderId="68" xfId="0" applyNumberFormat="1" applyFont="1" applyFill="1" applyBorder="1" applyAlignment="1">
      <alignment horizontal="center" vertical="center"/>
    </xf>
    <xf numFmtId="10" fontId="30" fillId="30" borderId="77" xfId="0" applyNumberFormat="1" applyFont="1" applyFill="1" applyBorder="1" applyAlignment="1">
      <alignment horizontal="center" vertical="center"/>
    </xf>
    <xf numFmtId="10" fontId="30" fillId="30" borderId="80" xfId="0" applyNumberFormat="1" applyFont="1" applyFill="1" applyBorder="1" applyAlignment="1">
      <alignment horizontal="center" vertical="center"/>
    </xf>
    <xf numFmtId="10" fontId="30" fillId="30" borderId="68" xfId="0" applyNumberFormat="1" applyFont="1" applyFill="1" applyBorder="1" applyAlignment="1">
      <alignment horizontal="center" vertical="center"/>
    </xf>
    <xf numFmtId="10" fontId="30" fillId="25" borderId="80" xfId="0" applyNumberFormat="1" applyFont="1" applyFill="1" applyBorder="1" applyAlignment="1">
      <alignment horizontal="center" vertical="center"/>
    </xf>
    <xf numFmtId="10" fontId="30" fillId="25" borderId="77" xfId="0" applyNumberFormat="1" applyFont="1" applyFill="1" applyBorder="1" applyAlignment="1">
      <alignment horizontal="center" vertical="center"/>
    </xf>
    <xf numFmtId="10" fontId="30" fillId="25" borderId="68" xfId="0" applyNumberFormat="1" applyFont="1" applyFill="1" applyBorder="1" applyAlignment="1">
      <alignment horizontal="center" vertical="center"/>
    </xf>
    <xf numFmtId="10" fontId="30" fillId="24" borderId="80" xfId="0" applyNumberFormat="1" applyFont="1" applyFill="1" applyBorder="1" applyAlignment="1">
      <alignment horizontal="center" vertical="center"/>
    </xf>
    <xf numFmtId="10" fontId="30" fillId="24" borderId="77" xfId="0" applyNumberFormat="1" applyFont="1" applyFill="1" applyBorder="1" applyAlignment="1">
      <alignment horizontal="center" vertical="center"/>
    </xf>
    <xf numFmtId="10" fontId="30" fillId="31" borderId="77" xfId="0" applyNumberFormat="1" applyFont="1" applyFill="1" applyBorder="1" applyAlignment="1">
      <alignment horizontal="center" vertical="center"/>
    </xf>
    <xf numFmtId="10" fontId="30" fillId="31" borderId="80" xfId="0" applyNumberFormat="1" applyFont="1" applyFill="1" applyBorder="1" applyAlignment="1">
      <alignment horizontal="center" vertical="center"/>
    </xf>
    <xf numFmtId="10" fontId="30" fillId="0" borderId="113" xfId="196" applyNumberFormat="1" applyFont="1" applyBorder="1" applyAlignment="1">
      <alignment horizontal="center" vertical="center"/>
    </xf>
    <xf numFmtId="10" fontId="30" fillId="0" borderId="114" xfId="196" applyNumberFormat="1" applyFont="1" applyBorder="1" applyAlignment="1">
      <alignment horizontal="center" vertical="center"/>
    </xf>
    <xf numFmtId="10" fontId="30" fillId="0" borderId="115" xfId="196" applyNumberFormat="1" applyFont="1" applyBorder="1" applyAlignment="1">
      <alignment horizontal="center" vertical="center"/>
    </xf>
    <xf numFmtId="10" fontId="30" fillId="0" borderId="116" xfId="196" applyNumberFormat="1" applyFont="1" applyBorder="1" applyAlignment="1">
      <alignment horizontal="center" vertical="center"/>
    </xf>
    <xf numFmtId="10" fontId="34" fillId="28" borderId="38" xfId="196" applyNumberFormat="1" applyFont="1" applyFill="1" applyBorder="1" applyAlignment="1">
      <alignment horizontal="center" vertical="center"/>
    </xf>
    <xf numFmtId="10" fontId="34" fillId="28" borderId="40" xfId="196" applyNumberFormat="1" applyFont="1" applyFill="1" applyBorder="1" applyAlignment="1">
      <alignment horizontal="center" vertical="center"/>
    </xf>
    <xf numFmtId="0" fontId="20" fillId="14" borderId="12" xfId="0" applyFont="1" applyFill="1" applyBorder="1" applyAlignment="1">
      <alignment vertical="center" wrapText="1"/>
    </xf>
    <xf numFmtId="0" fontId="20" fillId="14" borderId="13" xfId="0" applyFont="1" applyFill="1" applyBorder="1" applyAlignment="1">
      <alignment vertical="center" wrapText="1"/>
    </xf>
    <xf numFmtId="0" fontId="20" fillId="16" borderId="12" xfId="3" applyFont="1" applyFill="1" applyBorder="1" applyAlignment="1" applyProtection="1">
      <alignment vertical="center" wrapText="1"/>
      <protection locked="0"/>
    </xf>
    <xf numFmtId="15" fontId="20" fillId="16" borderId="12" xfId="0" applyNumberFormat="1" applyFont="1" applyFill="1" applyBorder="1" applyAlignment="1">
      <alignment vertical="center" wrapText="1"/>
    </xf>
    <xf numFmtId="10" fontId="34" fillId="0" borderId="65" xfId="0" applyNumberFormat="1" applyFont="1" applyBorder="1" applyAlignment="1">
      <alignment horizontal="center" vertical="center"/>
    </xf>
    <xf numFmtId="10" fontId="34" fillId="0" borderId="66" xfId="0" applyNumberFormat="1" applyFont="1" applyBorder="1" applyAlignment="1">
      <alignment horizontal="center" vertical="center"/>
    </xf>
    <xf numFmtId="10" fontId="34" fillId="0" borderId="67" xfId="0" applyNumberFormat="1" applyFont="1" applyBorder="1" applyAlignment="1">
      <alignment horizontal="center" vertical="center"/>
    </xf>
    <xf numFmtId="10" fontId="34" fillId="0" borderId="89" xfId="0" applyNumberFormat="1" applyFont="1" applyBorder="1" applyAlignment="1">
      <alignment horizontal="center" vertical="center"/>
    </xf>
    <xf numFmtId="10" fontId="34" fillId="0" borderId="97" xfId="0" applyNumberFormat="1" applyFont="1" applyBorder="1" applyAlignment="1">
      <alignment horizontal="center" vertical="center"/>
    </xf>
    <xf numFmtId="10" fontId="34" fillId="0" borderId="71" xfId="0" applyNumberFormat="1" applyFont="1" applyBorder="1" applyAlignment="1">
      <alignment horizontal="center" vertical="center"/>
    </xf>
    <xf numFmtId="10" fontId="34" fillId="0" borderId="72" xfId="0" applyNumberFormat="1" applyFont="1" applyBorder="1" applyAlignment="1">
      <alignment horizontal="center" vertical="center"/>
    </xf>
    <xf numFmtId="10" fontId="34" fillId="0" borderId="73" xfId="0" applyNumberFormat="1" applyFont="1" applyBorder="1" applyAlignment="1">
      <alignment horizontal="center" vertical="center"/>
    </xf>
    <xf numFmtId="10" fontId="34" fillId="0" borderId="91" xfId="0" applyNumberFormat="1" applyFont="1" applyBorder="1" applyAlignment="1">
      <alignment horizontal="center" vertical="center"/>
    </xf>
    <xf numFmtId="10" fontId="34" fillId="0" borderId="99" xfId="0" applyNumberFormat="1" applyFont="1" applyBorder="1" applyAlignment="1">
      <alignment horizontal="center" vertical="center"/>
    </xf>
    <xf numFmtId="10" fontId="34" fillId="0" borderId="74" xfId="0" applyNumberFormat="1" applyFont="1" applyBorder="1" applyAlignment="1">
      <alignment horizontal="center" vertical="center"/>
    </xf>
    <xf numFmtId="10" fontId="34" fillId="0" borderId="75" xfId="0" applyNumberFormat="1" applyFont="1" applyBorder="1" applyAlignment="1">
      <alignment horizontal="center" vertical="center"/>
    </xf>
    <xf numFmtId="10" fontId="34" fillId="0" borderId="76" xfId="0" applyNumberFormat="1" applyFont="1" applyBorder="1" applyAlignment="1">
      <alignment horizontal="center" vertical="center"/>
    </xf>
    <xf numFmtId="10" fontId="34" fillId="0" borderId="92" xfId="0" applyNumberFormat="1" applyFont="1" applyBorder="1" applyAlignment="1">
      <alignment horizontal="center" vertical="center"/>
    </xf>
    <xf numFmtId="10" fontId="34" fillId="0" borderId="100" xfId="0" applyNumberFormat="1" applyFont="1" applyBorder="1" applyAlignment="1">
      <alignment horizontal="center" vertical="center"/>
    </xf>
    <xf numFmtId="10" fontId="34" fillId="0" borderId="71" xfId="196" applyNumberFormat="1" applyFont="1" applyBorder="1" applyAlignment="1">
      <alignment horizontal="center" vertical="center"/>
    </xf>
    <xf numFmtId="10" fontId="34" fillId="0" borderId="72" xfId="196" applyNumberFormat="1" applyFont="1" applyBorder="1" applyAlignment="1">
      <alignment horizontal="center" vertical="center"/>
    </xf>
    <xf numFmtId="10" fontId="34" fillId="0" borderId="73" xfId="196" applyNumberFormat="1" applyFont="1" applyBorder="1" applyAlignment="1">
      <alignment horizontal="center" vertical="center"/>
    </xf>
    <xf numFmtId="10" fontId="34" fillId="0" borderId="91" xfId="196" applyNumberFormat="1" applyFont="1" applyBorder="1" applyAlignment="1">
      <alignment horizontal="center" vertical="center"/>
    </xf>
    <xf numFmtId="10" fontId="34" fillId="0" borderId="99" xfId="196" applyNumberFormat="1" applyFont="1" applyBorder="1" applyAlignment="1">
      <alignment horizontal="center" vertical="center"/>
    </xf>
    <xf numFmtId="10" fontId="49" fillId="29" borderId="68" xfId="0" applyNumberFormat="1" applyFont="1" applyFill="1" applyBorder="1" applyAlignment="1">
      <alignment horizontal="center" vertical="center"/>
    </xf>
    <xf numFmtId="10" fontId="49" fillId="29" borderId="69" xfId="0" applyNumberFormat="1" applyFont="1" applyFill="1" applyBorder="1" applyAlignment="1">
      <alignment horizontal="center" vertical="center"/>
    </xf>
    <xf numFmtId="10" fontId="49" fillId="29" borderId="70" xfId="0" applyNumberFormat="1" applyFont="1" applyFill="1" applyBorder="1" applyAlignment="1">
      <alignment horizontal="center" vertical="center"/>
    </xf>
    <xf numFmtId="10" fontId="49" fillId="29" borderId="90" xfId="0" applyNumberFormat="1" applyFont="1" applyFill="1" applyBorder="1" applyAlignment="1">
      <alignment horizontal="center" vertical="center"/>
    </xf>
    <xf numFmtId="10" fontId="49" fillId="29" borderId="98" xfId="0" applyNumberFormat="1" applyFont="1" applyFill="1" applyBorder="1" applyAlignment="1">
      <alignment horizontal="center" vertical="center"/>
    </xf>
    <xf numFmtId="10" fontId="49" fillId="29" borderId="77" xfId="0" applyNumberFormat="1" applyFont="1" applyFill="1" applyBorder="1" applyAlignment="1">
      <alignment horizontal="center" vertical="center"/>
    </xf>
    <xf numFmtId="10" fontId="49" fillId="29" borderId="78" xfId="0" applyNumberFormat="1" applyFont="1" applyFill="1" applyBorder="1" applyAlignment="1">
      <alignment horizontal="center" vertical="center"/>
    </xf>
    <xf numFmtId="10" fontId="49" fillId="29" borderId="79" xfId="0" applyNumberFormat="1" applyFont="1" applyFill="1" applyBorder="1" applyAlignment="1">
      <alignment horizontal="center" vertical="center"/>
    </xf>
    <xf numFmtId="10" fontId="49" fillId="29" borderId="93" xfId="0" applyNumberFormat="1" applyFont="1" applyFill="1" applyBorder="1" applyAlignment="1">
      <alignment horizontal="center" vertical="center"/>
    </xf>
    <xf numFmtId="10" fontId="49" fillId="29" borderId="101" xfId="0" applyNumberFormat="1" applyFont="1" applyFill="1" applyBorder="1" applyAlignment="1">
      <alignment horizontal="center" vertical="center"/>
    </xf>
    <xf numFmtId="10" fontId="49" fillId="29" borderId="77" xfId="196" applyNumberFormat="1" applyFont="1" applyFill="1" applyBorder="1" applyAlignment="1">
      <alignment horizontal="center" vertical="center"/>
    </xf>
    <xf numFmtId="10" fontId="49" fillId="29" borderId="78" xfId="196" applyNumberFormat="1" applyFont="1" applyFill="1" applyBorder="1" applyAlignment="1">
      <alignment horizontal="center" vertical="center"/>
    </xf>
    <xf numFmtId="10" fontId="49" fillId="29" borderId="79" xfId="196" applyNumberFormat="1" applyFont="1" applyFill="1" applyBorder="1" applyAlignment="1">
      <alignment horizontal="center" vertical="center"/>
    </xf>
    <xf numFmtId="10" fontId="49" fillId="29" borderId="93" xfId="196" applyNumberFormat="1" applyFont="1" applyFill="1" applyBorder="1" applyAlignment="1">
      <alignment horizontal="center" vertical="center"/>
    </xf>
    <xf numFmtId="10" fontId="49" fillId="29" borderId="101" xfId="196" applyNumberFormat="1" applyFont="1" applyFill="1" applyBorder="1" applyAlignment="1">
      <alignment horizontal="center" vertical="center"/>
    </xf>
    <xf numFmtId="10" fontId="49" fillId="29" borderId="68" xfId="196" applyNumberFormat="1" applyFont="1" applyFill="1" applyBorder="1" applyAlignment="1">
      <alignment horizontal="center" vertical="center"/>
    </xf>
    <xf numFmtId="10" fontId="49" fillId="29" borderId="69" xfId="196" applyNumberFormat="1" applyFont="1" applyFill="1" applyBorder="1" applyAlignment="1">
      <alignment horizontal="center" vertical="center"/>
    </xf>
    <xf numFmtId="10" fontId="49" fillId="29" borderId="70" xfId="196" applyNumberFormat="1" applyFont="1" applyFill="1" applyBorder="1" applyAlignment="1">
      <alignment horizontal="center" vertical="center"/>
    </xf>
    <xf numFmtId="10" fontId="49" fillId="29" borderId="90" xfId="196" applyNumberFormat="1" applyFont="1" applyFill="1" applyBorder="1" applyAlignment="1">
      <alignment horizontal="center" vertical="center"/>
    </xf>
    <xf numFmtId="10" fontId="49" fillId="29" borderId="98" xfId="196" applyNumberFormat="1" applyFont="1" applyFill="1" applyBorder="1" applyAlignment="1">
      <alignment horizontal="center" vertical="center"/>
    </xf>
    <xf numFmtId="10" fontId="49" fillId="29" borderId="80" xfId="196" applyNumberFormat="1" applyFont="1" applyFill="1" applyBorder="1" applyAlignment="1">
      <alignment horizontal="center" vertical="center"/>
    </xf>
    <xf numFmtId="10" fontId="49" fillId="29" borderId="81" xfId="196" applyNumberFormat="1" applyFont="1" applyFill="1" applyBorder="1" applyAlignment="1">
      <alignment horizontal="center" vertical="center"/>
    </xf>
    <xf numFmtId="10" fontId="49" fillId="29" borderId="82" xfId="196" applyNumberFormat="1" applyFont="1" applyFill="1" applyBorder="1" applyAlignment="1">
      <alignment horizontal="center" vertical="center"/>
    </xf>
    <xf numFmtId="10" fontId="49" fillId="29" borderId="94" xfId="196" applyNumberFormat="1" applyFont="1" applyFill="1" applyBorder="1" applyAlignment="1">
      <alignment horizontal="center" vertical="center"/>
    </xf>
    <xf numFmtId="10" fontId="49" fillId="29" borderId="102" xfId="196" applyNumberFormat="1" applyFont="1" applyFill="1" applyBorder="1" applyAlignment="1">
      <alignment horizontal="center" vertical="center"/>
    </xf>
    <xf numFmtId="10" fontId="49" fillId="29" borderId="80" xfId="0" applyNumberFormat="1" applyFont="1" applyFill="1" applyBorder="1" applyAlignment="1">
      <alignment horizontal="center" vertical="center"/>
    </xf>
    <xf numFmtId="10" fontId="49" fillId="29" borderId="81" xfId="0" applyNumberFormat="1" applyFont="1" applyFill="1" applyBorder="1" applyAlignment="1">
      <alignment horizontal="center" vertical="center"/>
    </xf>
    <xf numFmtId="10" fontId="49" fillId="29" borderId="82" xfId="0" applyNumberFormat="1" applyFont="1" applyFill="1" applyBorder="1" applyAlignment="1">
      <alignment horizontal="center" vertical="center"/>
    </xf>
    <xf numFmtId="10" fontId="49" fillId="29" borderId="94" xfId="0" applyNumberFormat="1" applyFont="1" applyFill="1" applyBorder="1" applyAlignment="1">
      <alignment horizontal="center" vertical="center"/>
    </xf>
    <xf numFmtId="10" fontId="49" fillId="29" borderId="102" xfId="0" applyNumberFormat="1" applyFont="1" applyFill="1" applyBorder="1" applyAlignment="1">
      <alignment horizontal="center" vertical="center"/>
    </xf>
    <xf numFmtId="10" fontId="49" fillId="29" borderId="71" xfId="0" applyNumberFormat="1" applyFont="1" applyFill="1" applyBorder="1" applyAlignment="1">
      <alignment horizontal="center" vertical="center"/>
    </xf>
    <xf numFmtId="10" fontId="49" fillId="29" borderId="72" xfId="0" applyNumberFormat="1" applyFont="1" applyFill="1" applyBorder="1" applyAlignment="1">
      <alignment horizontal="center" vertical="center"/>
    </xf>
    <xf numFmtId="10" fontId="49" fillId="29" borderId="73" xfId="0" applyNumberFormat="1" applyFont="1" applyFill="1" applyBorder="1" applyAlignment="1">
      <alignment horizontal="center" vertical="center"/>
    </xf>
    <xf numFmtId="10" fontId="49" fillId="29" borderId="91" xfId="0" applyNumberFormat="1" applyFont="1" applyFill="1" applyBorder="1" applyAlignment="1">
      <alignment horizontal="center" vertical="center"/>
    </xf>
    <xf numFmtId="10" fontId="49" fillId="29" borderId="99" xfId="0" applyNumberFormat="1" applyFont="1" applyFill="1" applyBorder="1" applyAlignment="1">
      <alignment horizontal="center" vertical="center"/>
    </xf>
    <xf numFmtId="10" fontId="49" fillId="29" borderId="74" xfId="0" applyNumberFormat="1" applyFont="1" applyFill="1" applyBorder="1" applyAlignment="1">
      <alignment horizontal="center" vertical="center"/>
    </xf>
    <xf numFmtId="10" fontId="49" fillId="29" borderId="75" xfId="0" applyNumberFormat="1" applyFont="1" applyFill="1" applyBorder="1" applyAlignment="1">
      <alignment horizontal="center" vertical="center"/>
    </xf>
    <xf numFmtId="10" fontId="49" fillId="29" borderId="76" xfId="0" applyNumberFormat="1" applyFont="1" applyFill="1" applyBorder="1" applyAlignment="1">
      <alignment horizontal="center" vertical="center"/>
    </xf>
    <xf numFmtId="10" fontId="49" fillId="29" borderId="92" xfId="0" applyNumberFormat="1" applyFont="1" applyFill="1" applyBorder="1" applyAlignment="1">
      <alignment horizontal="center" vertical="center"/>
    </xf>
    <xf numFmtId="10" fontId="49" fillId="29" borderId="100" xfId="0" applyNumberFormat="1" applyFont="1" applyFill="1" applyBorder="1" applyAlignment="1">
      <alignment horizontal="center" vertical="center"/>
    </xf>
    <xf numFmtId="43" fontId="30" fillId="0" borderId="0" xfId="197" applyFont="1" applyAlignment="1">
      <alignment horizontal="center"/>
    </xf>
    <xf numFmtId="164" fontId="30" fillId="0" borderId="0" xfId="197" applyNumberFormat="1" applyFont="1" applyAlignment="1">
      <alignment horizontal="center"/>
    </xf>
    <xf numFmtId="164" fontId="30" fillId="0" borderId="0" xfId="0" applyNumberFormat="1" applyFont="1" applyAlignment="1">
      <alignment horizontal="center"/>
    </xf>
    <xf numFmtId="10" fontId="34" fillId="0" borderId="71" xfId="196" applyNumberFormat="1" applyFont="1" applyFill="1" applyBorder="1" applyAlignment="1">
      <alignment horizontal="center" vertical="center"/>
    </xf>
    <xf numFmtId="10" fontId="34" fillId="0" borderId="71" xfId="0" applyNumberFormat="1" applyFont="1" applyFill="1" applyBorder="1" applyAlignment="1">
      <alignment horizontal="center" vertical="center"/>
    </xf>
    <xf numFmtId="10" fontId="34" fillId="0" borderId="65" xfId="0" applyNumberFormat="1" applyFont="1" applyFill="1" applyBorder="1" applyAlignment="1">
      <alignment horizontal="center" vertical="center"/>
    </xf>
    <xf numFmtId="0" fontId="32" fillId="31" borderId="32" xfId="0" applyFont="1" applyFill="1" applyBorder="1" applyAlignment="1">
      <alignment horizontal="left" vertical="center" wrapText="1"/>
    </xf>
    <xf numFmtId="0" fontId="32" fillId="31" borderId="0" xfId="0" applyFont="1" applyFill="1" applyBorder="1" applyAlignment="1">
      <alignment horizontal="left" vertical="center" wrapText="1"/>
    </xf>
    <xf numFmtId="0" fontId="32" fillId="31" borderId="26" xfId="0" applyFont="1" applyFill="1" applyBorder="1" applyAlignment="1">
      <alignment horizontal="left" vertical="center" wrapText="1"/>
    </xf>
    <xf numFmtId="0" fontId="3" fillId="31" borderId="32" xfId="0" applyFont="1" applyFill="1" applyBorder="1" applyAlignment="1">
      <alignment vertical="center"/>
    </xf>
    <xf numFmtId="0" fontId="3" fillId="31" borderId="0" xfId="0" applyFont="1" applyFill="1" applyBorder="1" applyAlignment="1">
      <alignment vertical="center"/>
    </xf>
    <xf numFmtId="15" fontId="4" fillId="31" borderId="32" xfId="0" applyNumberFormat="1" applyFont="1" applyFill="1" applyBorder="1" applyAlignment="1">
      <alignment vertical="center" wrapText="1"/>
    </xf>
    <xf numFmtId="15" fontId="4" fillId="31" borderId="26" xfId="0" applyNumberFormat="1" applyFont="1" applyFill="1" applyBorder="1" applyAlignment="1">
      <alignment vertical="center" wrapText="1"/>
    </xf>
    <xf numFmtId="15" fontId="4" fillId="31" borderId="0" xfId="0" applyNumberFormat="1" applyFont="1" applyFill="1" applyBorder="1" applyAlignment="1">
      <alignment vertical="center" wrapText="1"/>
    </xf>
    <xf numFmtId="0" fontId="32" fillId="31" borderId="32" xfId="0" applyFont="1" applyFill="1" applyBorder="1" applyAlignment="1">
      <alignment horizontal="left" vertical="center" wrapText="1" readingOrder="1"/>
    </xf>
    <xf numFmtId="0" fontId="32" fillId="31" borderId="0" xfId="0" applyFont="1" applyFill="1" applyBorder="1" applyAlignment="1">
      <alignment horizontal="left" vertical="center" wrapText="1" readingOrder="1"/>
    </xf>
    <xf numFmtId="0" fontId="32" fillId="31" borderId="26" xfId="0" applyFont="1" applyFill="1" applyBorder="1" applyAlignment="1">
      <alignment horizontal="left" vertical="center" wrapText="1" readingOrder="1"/>
    </xf>
    <xf numFmtId="10" fontId="35" fillId="24" borderId="32" xfId="0" applyNumberFormat="1" applyFont="1" applyFill="1" applyBorder="1" applyAlignment="1">
      <alignment horizontal="center" vertical="center" wrapText="1"/>
    </xf>
    <xf numFmtId="10" fontId="35" fillId="24" borderId="0" xfId="0" applyNumberFormat="1" applyFont="1" applyFill="1" applyBorder="1" applyAlignment="1">
      <alignment horizontal="center" vertical="center" wrapText="1"/>
    </xf>
    <xf numFmtId="10" fontId="35" fillId="24" borderId="26" xfId="0" applyNumberFormat="1" applyFont="1" applyFill="1" applyBorder="1" applyAlignment="1">
      <alignment horizontal="center" vertical="center" wrapText="1"/>
    </xf>
    <xf numFmtId="10" fontId="35" fillId="24" borderId="32" xfId="0" applyNumberFormat="1" applyFont="1" applyFill="1" applyBorder="1" applyAlignment="1">
      <alignment horizontal="left" vertical="center" wrapText="1"/>
    </xf>
    <xf numFmtId="10" fontId="35" fillId="24" borderId="0" xfId="0" applyNumberFormat="1" applyFont="1" applyFill="1" applyBorder="1" applyAlignment="1">
      <alignment horizontal="left" vertical="center" wrapText="1"/>
    </xf>
    <xf numFmtId="10" fontId="35" fillId="24" borderId="26" xfId="0" applyNumberFormat="1" applyFont="1" applyFill="1" applyBorder="1" applyAlignment="1">
      <alignment horizontal="left" vertical="center" wrapText="1"/>
    </xf>
    <xf numFmtId="0" fontId="32" fillId="24" borderId="32" xfId="3" applyFont="1" applyFill="1" applyBorder="1" applyAlignment="1" applyProtection="1">
      <alignment vertical="center" wrapText="1"/>
      <protection locked="0"/>
    </xf>
    <xf numFmtId="0" fontId="32" fillId="24" borderId="26" xfId="3" applyFont="1" applyFill="1" applyBorder="1" applyAlignment="1" applyProtection="1">
      <alignment vertical="center" wrapText="1"/>
      <protection locked="0"/>
    </xf>
    <xf numFmtId="0" fontId="32" fillId="24" borderId="32" xfId="1" applyFont="1" applyFill="1" applyBorder="1" applyAlignment="1">
      <alignment horizontal="center" vertical="center" wrapText="1"/>
    </xf>
    <xf numFmtId="0" fontId="32" fillId="24" borderId="0" xfId="1" applyFont="1" applyFill="1" applyBorder="1" applyAlignment="1">
      <alignment horizontal="center" vertical="center" wrapText="1"/>
    </xf>
    <xf numFmtId="0" fontId="32" fillId="24" borderId="26" xfId="1"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0" xfId="0" applyFont="1" applyFill="1" applyBorder="1" applyAlignment="1">
      <alignment horizontal="center" vertical="center" wrapText="1"/>
    </xf>
    <xf numFmtId="0" fontId="35" fillId="25" borderId="26" xfId="0" applyFont="1" applyFill="1" applyBorder="1" applyAlignment="1">
      <alignment horizontal="center" vertical="center" wrapText="1"/>
    </xf>
    <xf numFmtId="0" fontId="32" fillId="30" borderId="32" xfId="3" applyFont="1" applyFill="1" applyBorder="1" applyAlignment="1" applyProtection="1">
      <alignment horizontal="center" vertical="center" wrapText="1"/>
      <protection locked="0"/>
    </xf>
    <xf numFmtId="0" fontId="32" fillId="30" borderId="0" xfId="3" applyFont="1" applyFill="1" applyBorder="1" applyAlignment="1" applyProtection="1">
      <alignment horizontal="center" vertical="center" wrapText="1"/>
      <protection locked="0"/>
    </xf>
    <xf numFmtId="0" fontId="32" fillId="30" borderId="26" xfId="3" applyFont="1" applyFill="1" applyBorder="1" applyAlignment="1" applyProtection="1">
      <alignment horizontal="center" vertical="center" wrapText="1"/>
      <protection locked="0"/>
    </xf>
    <xf numFmtId="0" fontId="32" fillId="29" borderId="32"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32" fillId="29" borderId="0" xfId="0" applyFont="1" applyFill="1" applyBorder="1" applyAlignment="1">
      <alignment horizontal="center" vertical="center" wrapText="1"/>
    </xf>
    <xf numFmtId="0" fontId="32" fillId="26" borderId="32" xfId="0" applyFont="1" applyFill="1" applyBorder="1" applyAlignment="1">
      <alignment horizontal="center" vertical="center" wrapText="1"/>
    </xf>
    <xf numFmtId="0" fontId="32" fillId="26" borderId="0" xfId="0" applyFont="1" applyFill="1" applyBorder="1" applyAlignment="1">
      <alignment horizontal="center" vertical="center" wrapText="1"/>
    </xf>
    <xf numFmtId="0" fontId="32" fillId="26" borderId="26" xfId="0" applyFont="1" applyFill="1" applyBorder="1" applyAlignment="1">
      <alignment horizontal="center" vertical="center" wrapText="1"/>
    </xf>
    <xf numFmtId="0" fontId="32" fillId="26" borderId="32" xfId="0" applyFont="1" applyFill="1" applyBorder="1" applyAlignment="1">
      <alignment horizontal="center" vertical="center" wrapText="1" readingOrder="1"/>
    </xf>
    <xf numFmtId="0" fontId="32" fillId="26" borderId="0" xfId="0" applyFont="1" applyFill="1" applyBorder="1" applyAlignment="1">
      <alignment horizontal="center" vertical="center" wrapText="1" readingOrder="1"/>
    </xf>
    <xf numFmtId="0" fontId="32" fillId="26" borderId="26" xfId="0" applyFont="1" applyFill="1" applyBorder="1" applyAlignment="1">
      <alignment horizontal="center" vertical="center" wrapText="1" readingOrder="1"/>
    </xf>
    <xf numFmtId="9" fontId="32" fillId="6" borderId="32" xfId="0" applyNumberFormat="1" applyFont="1" applyFill="1" applyBorder="1" applyAlignment="1">
      <alignment horizontal="center" vertical="center" wrapText="1"/>
    </xf>
    <xf numFmtId="9" fontId="32" fillId="6" borderId="0" xfId="0" applyNumberFormat="1"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0" fontId="32" fillId="6" borderId="32" xfId="1" applyFont="1" applyFill="1" applyBorder="1" applyAlignment="1">
      <alignment horizontal="center" vertical="center" wrapText="1"/>
    </xf>
    <xf numFmtId="0" fontId="32" fillId="6" borderId="26" xfId="1" applyFont="1" applyFill="1" applyBorder="1" applyAlignment="1">
      <alignment horizontal="center" vertical="center" wrapText="1"/>
    </xf>
    <xf numFmtId="0" fontId="32" fillId="6" borderId="27" xfId="1" applyFont="1" applyFill="1" applyBorder="1" applyAlignment="1">
      <alignment horizontal="center" vertical="center" wrapText="1"/>
    </xf>
    <xf numFmtId="9" fontId="32" fillId="6" borderId="27" xfId="0" applyNumberFormat="1" applyFont="1" applyFill="1" applyBorder="1" applyAlignment="1">
      <alignment horizontal="center" vertical="center" wrapText="1"/>
    </xf>
    <xf numFmtId="0" fontId="32" fillId="6" borderId="0" xfId="1" applyFont="1" applyFill="1" applyBorder="1" applyAlignment="1">
      <alignment horizontal="center" vertical="center" wrapText="1"/>
    </xf>
    <xf numFmtId="0" fontId="32" fillId="19" borderId="32" xfId="1" applyFont="1" applyFill="1" applyBorder="1" applyAlignment="1">
      <alignment horizontal="center" vertical="center" wrapText="1"/>
    </xf>
    <xf numFmtId="0" fontId="32" fillId="19" borderId="27" xfId="1" applyFont="1" applyFill="1" applyBorder="1" applyAlignment="1">
      <alignment horizontal="center" vertical="center" wrapText="1"/>
    </xf>
    <xf numFmtId="0" fontId="32" fillId="19" borderId="0" xfId="1" applyFont="1" applyFill="1" applyBorder="1" applyAlignment="1">
      <alignment horizontal="center" vertical="center" wrapText="1"/>
    </xf>
    <xf numFmtId="0" fontId="32" fillId="19" borderId="26" xfId="1" applyFont="1" applyFill="1" applyBorder="1" applyAlignment="1">
      <alignment horizontal="center" vertical="center" wrapText="1"/>
    </xf>
    <xf numFmtId="0" fontId="33" fillId="9" borderId="20" xfId="1" applyFont="1" applyFill="1" applyBorder="1" applyAlignment="1">
      <alignment horizontal="left" vertical="center" wrapText="1"/>
    </xf>
    <xf numFmtId="0" fontId="33" fillId="9" borderId="3" xfId="1" applyFont="1" applyFill="1" applyBorder="1" applyAlignment="1">
      <alignment horizontal="left" vertical="center" wrapText="1"/>
    </xf>
    <xf numFmtId="0" fontId="33" fillId="6" borderId="20" xfId="1" applyFont="1" applyFill="1" applyBorder="1" applyAlignment="1">
      <alignment horizontal="left" vertical="center" wrapText="1"/>
    </xf>
    <xf numFmtId="0" fontId="33" fillId="6" borderId="3" xfId="1" applyFont="1" applyFill="1" applyBorder="1" applyAlignment="1">
      <alignment horizontal="left" vertical="center" wrapText="1"/>
    </xf>
    <xf numFmtId="9" fontId="33" fillId="6" borderId="20" xfId="0" applyNumberFormat="1" applyFont="1" applyFill="1" applyBorder="1" applyAlignment="1">
      <alignment horizontal="left" vertical="center" wrapText="1"/>
    </xf>
    <xf numFmtId="9" fontId="33" fillId="6" borderId="3" xfId="0" applyNumberFormat="1" applyFont="1" applyFill="1" applyBorder="1" applyAlignment="1">
      <alignment horizontal="left" vertical="center" wrapText="1"/>
    </xf>
    <xf numFmtId="0" fontId="33" fillId="36" borderId="20" xfId="0" applyFont="1" applyFill="1" applyBorder="1" applyAlignment="1">
      <alignment horizontal="left" vertical="center" wrapText="1" readingOrder="1"/>
    </xf>
    <xf numFmtId="0" fontId="33" fillId="36" borderId="3" xfId="0" applyFont="1" applyFill="1" applyBorder="1" applyAlignment="1">
      <alignment horizontal="left" vertical="center" wrapText="1" readingOrder="1"/>
    </xf>
    <xf numFmtId="0" fontId="33" fillId="36" borderId="20" xfId="0" applyFont="1" applyFill="1" applyBorder="1" applyAlignment="1">
      <alignment horizontal="left" vertical="center" wrapText="1"/>
    </xf>
    <xf numFmtId="0" fontId="33" fillId="36" borderId="3" xfId="0" applyFont="1" applyFill="1" applyBorder="1" applyAlignment="1">
      <alignment horizontal="left" vertical="center" wrapText="1"/>
    </xf>
    <xf numFmtId="0" fontId="33" fillId="35" borderId="20" xfId="0" applyFont="1" applyFill="1" applyBorder="1" applyAlignment="1">
      <alignment horizontal="left" vertical="center" wrapText="1"/>
    </xf>
    <xf numFmtId="0" fontId="33" fillId="35" borderId="3" xfId="0" applyFont="1" applyFill="1" applyBorder="1" applyAlignment="1">
      <alignment horizontal="left" vertical="center" wrapText="1"/>
    </xf>
    <xf numFmtId="0" fontId="33" fillId="34" borderId="20" xfId="3" applyFont="1" applyFill="1" applyBorder="1" applyAlignment="1" applyProtection="1">
      <alignment horizontal="left" vertical="center" wrapText="1"/>
      <protection locked="0"/>
    </xf>
    <xf numFmtId="0" fontId="33" fillId="34" borderId="3" xfId="3" applyFont="1" applyFill="1" applyBorder="1" applyAlignment="1" applyProtection="1">
      <alignment horizontal="left" vertical="center" wrapText="1"/>
      <protection locked="0"/>
    </xf>
    <xf numFmtId="0" fontId="33" fillId="33" borderId="20" xfId="0" applyFont="1" applyFill="1" applyBorder="1" applyAlignment="1">
      <alignment horizontal="left" vertical="center" wrapText="1"/>
    </xf>
    <xf numFmtId="0" fontId="33" fillId="33" borderId="3" xfId="0" applyFont="1" applyFill="1" applyBorder="1" applyAlignment="1">
      <alignment horizontal="left" vertical="center" wrapText="1"/>
    </xf>
    <xf numFmtId="0" fontId="33" fillId="19" borderId="20" xfId="1" applyFont="1" applyFill="1" applyBorder="1" applyAlignment="1">
      <alignment horizontal="left" vertical="center" wrapText="1"/>
    </xf>
    <xf numFmtId="0" fontId="33" fillId="19" borderId="3" xfId="1" applyFont="1" applyFill="1" applyBorder="1" applyAlignment="1">
      <alignment horizontal="left" vertical="center" wrapText="1"/>
    </xf>
    <xf numFmtId="0" fontId="33" fillId="19" borderId="20" xfId="3" applyFont="1" applyFill="1" applyBorder="1" applyAlignment="1" applyProtection="1">
      <alignment horizontal="left" vertical="center" wrapText="1"/>
      <protection locked="0"/>
    </xf>
    <xf numFmtId="0" fontId="33" fillId="19" borderId="3" xfId="3" applyFont="1" applyFill="1" applyBorder="1" applyAlignment="1" applyProtection="1">
      <alignment horizontal="left" vertical="center" wrapText="1"/>
      <protection locked="0"/>
    </xf>
    <xf numFmtId="10" fontId="33" fillId="19" borderId="20" xfId="0" applyNumberFormat="1" applyFont="1" applyFill="1" applyBorder="1" applyAlignment="1">
      <alignment horizontal="left" vertical="center" wrapText="1"/>
    </xf>
    <xf numFmtId="10" fontId="33" fillId="19" borderId="3" xfId="0" applyNumberFormat="1" applyFont="1" applyFill="1" applyBorder="1" applyAlignment="1">
      <alignment horizontal="left" vertical="center" wrapText="1"/>
    </xf>
    <xf numFmtId="0" fontId="33" fillId="32" borderId="20" xfId="0" applyFont="1" applyFill="1" applyBorder="1" applyAlignment="1">
      <alignment horizontal="left" vertical="center" wrapText="1" readingOrder="1"/>
    </xf>
    <xf numFmtId="0" fontId="33" fillId="32" borderId="3" xfId="0" applyFont="1" applyFill="1" applyBorder="1" applyAlignment="1">
      <alignment horizontal="left" vertical="center" wrapText="1" readingOrder="1"/>
    </xf>
    <xf numFmtId="0" fontId="33" fillId="32" borderId="21" xfId="0" applyFont="1" applyFill="1" applyBorder="1" applyAlignment="1">
      <alignment horizontal="left" vertical="center" wrapText="1"/>
    </xf>
    <xf numFmtId="15" fontId="33" fillId="32" borderId="3" xfId="0" applyNumberFormat="1" applyFont="1" applyFill="1" applyBorder="1" applyAlignment="1">
      <alignment horizontal="left" vertical="center" wrapText="1"/>
    </xf>
    <xf numFmtId="15" fontId="33" fillId="32" borderId="20" xfId="0" applyNumberFormat="1" applyFont="1" applyFill="1" applyBorder="1" applyAlignment="1">
      <alignment horizontal="left" vertical="center" wrapText="1"/>
    </xf>
    <xf numFmtId="0" fontId="33" fillId="32" borderId="20" xfId="0" applyFont="1" applyFill="1" applyBorder="1" applyAlignment="1">
      <alignment horizontal="left" vertical="center"/>
    </xf>
    <xf numFmtId="0" fontId="33" fillId="32" borderId="3" xfId="0" applyFont="1" applyFill="1" applyBorder="1" applyAlignment="1">
      <alignment horizontal="left" vertical="center"/>
    </xf>
    <xf numFmtId="0" fontId="33" fillId="32" borderId="21" xfId="0" applyFont="1" applyFill="1" applyBorder="1" applyAlignment="1">
      <alignment horizontal="left" vertical="center"/>
    </xf>
    <xf numFmtId="0" fontId="34" fillId="0" borderId="52" xfId="0" applyFont="1" applyBorder="1" applyAlignment="1">
      <alignment horizontal="center" vertical="center"/>
    </xf>
    <xf numFmtId="0" fontId="34" fillId="0" borderId="54" xfId="0" applyFont="1" applyBorder="1" applyAlignment="1">
      <alignment horizontal="center" vertical="center"/>
    </xf>
    <xf numFmtId="0" fontId="33" fillId="32" borderId="20" xfId="0" applyFont="1" applyFill="1" applyBorder="1" applyAlignment="1">
      <alignment horizontal="left" vertical="center" wrapText="1"/>
    </xf>
    <xf numFmtId="0" fontId="33" fillId="32" borderId="3" xfId="0" applyFont="1" applyFill="1" applyBorder="1" applyAlignment="1">
      <alignment horizontal="left" vertical="center" wrapText="1"/>
    </xf>
    <xf numFmtId="0" fontId="6" fillId="10" borderId="1" xfId="0" applyFont="1" applyFill="1" applyBorder="1" applyAlignment="1">
      <alignment vertical="center" wrapText="1"/>
    </xf>
    <xf numFmtId="0" fontId="6" fillId="13" borderId="1" xfId="0" applyFont="1" applyFill="1" applyBorder="1" applyAlignment="1">
      <alignment vertical="center" wrapText="1"/>
    </xf>
    <xf numFmtId="0" fontId="6" fillId="9" borderId="1" xfId="1" applyFont="1" applyFill="1" applyBorder="1" applyAlignment="1">
      <alignment horizontal="left" vertical="center" wrapText="1"/>
    </xf>
    <xf numFmtId="0" fontId="6" fillId="13" borderId="1" xfId="0" applyFont="1" applyFill="1" applyBorder="1" applyAlignment="1">
      <alignment vertical="center" wrapText="1" readingOrder="1"/>
    </xf>
    <xf numFmtId="9" fontId="6" fillId="13" borderId="1" xfId="0" applyNumberFormat="1" applyFont="1" applyFill="1" applyBorder="1" applyAlignment="1">
      <alignment vertical="center" wrapText="1"/>
    </xf>
    <xf numFmtId="0" fontId="9" fillId="17" borderId="2" xfId="0" applyFont="1" applyFill="1" applyBorder="1" applyAlignment="1">
      <alignment horizontal="center" vertical="center" wrapText="1" readingOrder="1"/>
    </xf>
    <xf numFmtId="9" fontId="4" fillId="17" borderId="2" xfId="0" applyNumberFormat="1" applyFont="1" applyFill="1" applyBorder="1" applyAlignment="1">
      <alignment horizontal="center" vertical="center" wrapText="1"/>
    </xf>
    <xf numFmtId="0" fontId="6" fillId="17" borderId="8"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52" fillId="18" borderId="2" xfId="1" applyFont="1" applyFill="1" applyBorder="1" applyAlignment="1">
      <alignment horizontal="center" vertical="center"/>
    </xf>
    <xf numFmtId="0" fontId="53" fillId="18" borderId="4" xfId="1" applyFont="1" applyFill="1" applyBorder="1" applyAlignment="1">
      <alignment horizontal="center" vertical="center"/>
    </xf>
    <xf numFmtId="0" fontId="4" fillId="9" borderId="1" xfId="0" applyFont="1" applyFill="1" applyBorder="1" applyAlignment="1" applyProtection="1">
      <alignment vertical="center" wrapText="1"/>
    </xf>
    <xf numFmtId="9" fontId="4" fillId="9" borderId="1" xfId="0" applyNumberFormat="1" applyFont="1" applyFill="1" applyBorder="1" applyAlignment="1" applyProtection="1">
      <alignment horizontal="left" vertical="center" wrapText="1"/>
    </xf>
    <xf numFmtId="9" fontId="4" fillId="9" borderId="125" xfId="0" applyNumberFormat="1" applyFont="1" applyFill="1" applyBorder="1" applyAlignment="1" applyProtection="1">
      <alignment vertical="center" wrapText="1"/>
    </xf>
    <xf numFmtId="0" fontId="4" fillId="9" borderId="125" xfId="0" applyFont="1" applyFill="1" applyBorder="1" applyAlignment="1" applyProtection="1">
      <alignment vertical="center" wrapText="1"/>
    </xf>
    <xf numFmtId="9" fontId="6" fillId="9" borderId="125" xfId="0" applyNumberFormat="1" applyFont="1" applyFill="1" applyBorder="1" applyAlignment="1">
      <alignment vertical="center" wrapText="1"/>
    </xf>
    <xf numFmtId="0" fontId="6" fillId="9" borderId="125" xfId="0" applyFont="1" applyFill="1" applyBorder="1" applyAlignment="1">
      <alignment vertical="center" wrapText="1" readingOrder="1"/>
    </xf>
    <xf numFmtId="0" fontId="6" fillId="9" borderId="126" xfId="1" applyFont="1" applyFill="1" applyBorder="1" applyAlignment="1">
      <alignment vertical="center" wrapText="1"/>
    </xf>
    <xf numFmtId="0" fontId="6" fillId="9" borderId="11" xfId="1" applyFont="1" applyFill="1" applyBorder="1" applyAlignment="1">
      <alignment horizontal="left" vertical="center" wrapText="1"/>
    </xf>
    <xf numFmtId="0" fontId="6" fillId="9" borderId="11" xfId="1" applyFont="1" applyFill="1" applyBorder="1" applyAlignment="1">
      <alignment vertical="center" wrapText="1"/>
    </xf>
    <xf numFmtId="0" fontId="6" fillId="9" borderId="106" xfId="1" applyFont="1" applyFill="1" applyBorder="1" applyAlignment="1">
      <alignment vertical="center" wrapText="1"/>
    </xf>
    <xf numFmtId="0" fontId="6" fillId="9" borderId="124" xfId="1" applyFont="1" applyFill="1" applyBorder="1" applyAlignment="1">
      <alignment vertical="center" wrapText="1"/>
    </xf>
    <xf numFmtId="0" fontId="6" fillId="9" borderId="125" xfId="1" applyFont="1" applyFill="1" applyBorder="1" applyAlignment="1">
      <alignment horizontal="left" vertical="center" wrapText="1"/>
    </xf>
    <xf numFmtId="0" fontId="6" fillId="9" borderId="125" xfId="1" applyFont="1" applyFill="1" applyBorder="1" applyAlignment="1">
      <alignment vertical="center" wrapText="1"/>
    </xf>
    <xf numFmtId="9" fontId="6" fillId="9" borderId="127" xfId="0" applyNumberFormat="1" applyFont="1" applyFill="1" applyBorder="1" applyAlignment="1">
      <alignment horizontal="left" vertical="center" wrapText="1"/>
    </xf>
    <xf numFmtId="9" fontId="6" fillId="9" borderId="127" xfId="0" applyNumberFormat="1" applyFont="1" applyFill="1" applyBorder="1" applyAlignment="1">
      <alignment vertical="center" wrapText="1"/>
    </xf>
    <xf numFmtId="0" fontId="6" fillId="9" borderId="129" xfId="1" applyFont="1" applyFill="1" applyBorder="1" applyAlignment="1">
      <alignment horizontal="center" vertical="center" wrapText="1"/>
    </xf>
    <xf numFmtId="9" fontId="4" fillId="9" borderId="129" xfId="0" applyNumberFormat="1" applyFont="1" applyFill="1" applyBorder="1" applyAlignment="1">
      <alignment vertical="center" wrapText="1"/>
    </xf>
    <xf numFmtId="9" fontId="6" fillId="9" borderId="129" xfId="0" applyNumberFormat="1" applyFont="1" applyFill="1" applyBorder="1" applyAlignment="1">
      <alignment vertical="center" wrapText="1"/>
    </xf>
    <xf numFmtId="0" fontId="4" fillId="9" borderId="130" xfId="0" applyFont="1" applyFill="1" applyBorder="1" applyAlignment="1">
      <alignment vertical="center" wrapText="1"/>
    </xf>
    <xf numFmtId="9" fontId="4" fillId="9" borderId="11" xfId="0" applyNumberFormat="1" applyFont="1" applyFill="1" applyBorder="1" applyAlignment="1">
      <alignment vertical="center" wrapText="1"/>
    </xf>
    <xf numFmtId="9" fontId="6" fillId="9" borderId="11" xfId="0" applyNumberFormat="1" applyFont="1" applyFill="1" applyBorder="1" applyAlignment="1">
      <alignment vertical="center" wrapText="1"/>
    </xf>
    <xf numFmtId="0" fontId="6" fillId="9" borderId="11" xfId="0" applyFont="1" applyFill="1" applyBorder="1" applyAlignment="1">
      <alignment vertical="center" wrapText="1" readingOrder="1"/>
    </xf>
    <xf numFmtId="0" fontId="4" fillId="9" borderId="131" xfId="0" applyFont="1" applyFill="1" applyBorder="1" applyAlignment="1">
      <alignment vertical="center" wrapText="1"/>
    </xf>
    <xf numFmtId="0" fontId="6" fillId="10" borderId="132" xfId="0" applyFont="1" applyFill="1" applyBorder="1" applyAlignment="1">
      <alignment horizontal="center" vertical="center" wrapText="1"/>
    </xf>
    <xf numFmtId="9" fontId="6" fillId="10" borderId="132" xfId="0" applyNumberFormat="1" applyFont="1" applyFill="1" applyBorder="1" applyAlignment="1">
      <alignment vertical="center" wrapText="1"/>
    </xf>
    <xf numFmtId="0" fontId="6" fillId="10" borderId="132" xfId="0" applyFont="1" applyFill="1" applyBorder="1" applyAlignment="1">
      <alignment vertical="center" wrapText="1"/>
    </xf>
    <xf numFmtId="0" fontId="6" fillId="10" borderId="133" xfId="0" applyFont="1" applyFill="1" applyBorder="1" applyAlignment="1">
      <alignment vertical="center" wrapText="1"/>
    </xf>
    <xf numFmtId="9" fontId="6" fillId="10" borderId="127" xfId="0" applyNumberFormat="1" applyFont="1" applyFill="1" applyBorder="1" applyAlignment="1">
      <alignment vertical="center" wrapText="1"/>
    </xf>
    <xf numFmtId="0" fontId="6" fillId="10" borderId="127" xfId="0" applyFont="1" applyFill="1" applyBorder="1" applyAlignment="1">
      <alignment vertical="center" wrapText="1"/>
    </xf>
    <xf numFmtId="9" fontId="6" fillId="10" borderId="125" xfId="0" applyNumberFormat="1" applyFont="1" applyFill="1" applyBorder="1" applyAlignment="1">
      <alignment vertical="center" wrapText="1"/>
    </xf>
    <xf numFmtId="0" fontId="6" fillId="10" borderId="125" xfId="0" applyFont="1" applyFill="1" applyBorder="1" applyAlignment="1">
      <alignment vertical="center" wrapText="1"/>
    </xf>
    <xf numFmtId="0" fontId="6" fillId="10" borderId="125" xfId="0" applyFont="1" applyFill="1" applyBorder="1" applyAlignment="1">
      <alignment vertical="center" wrapText="1" readingOrder="1"/>
    </xf>
    <xf numFmtId="0" fontId="6" fillId="10" borderId="129" xfId="0" applyFont="1" applyFill="1" applyBorder="1" applyAlignment="1">
      <alignment horizontal="center" vertical="center" wrapText="1"/>
    </xf>
    <xf numFmtId="9" fontId="6" fillId="10" borderId="129" xfId="0" applyNumberFormat="1" applyFont="1" applyFill="1" applyBorder="1" applyAlignment="1">
      <alignment vertical="center" wrapText="1"/>
    </xf>
    <xf numFmtId="0" fontId="6" fillId="10" borderId="129" xfId="0" applyFont="1" applyFill="1" applyBorder="1" applyAlignment="1">
      <alignment vertical="center" wrapText="1"/>
    </xf>
    <xf numFmtId="0" fontId="6" fillId="10" borderId="130" xfId="0" applyFont="1" applyFill="1" applyBorder="1" applyAlignment="1">
      <alignment vertical="center" wrapText="1"/>
    </xf>
    <xf numFmtId="0" fontId="6" fillId="11" borderId="21" xfId="0" applyFont="1" applyFill="1" applyBorder="1" applyAlignment="1">
      <alignment horizontal="center" vertical="center" wrapText="1"/>
    </xf>
    <xf numFmtId="9" fontId="6" fillId="11" borderId="21" xfId="0" applyNumberFormat="1" applyFont="1" applyFill="1" applyBorder="1" applyAlignment="1">
      <alignment vertical="center" wrapText="1"/>
    </xf>
    <xf numFmtId="0" fontId="6" fillId="11" borderId="21" xfId="0" applyFont="1" applyFill="1" applyBorder="1" applyAlignment="1">
      <alignment vertical="center" wrapText="1"/>
    </xf>
    <xf numFmtId="0" fontId="6" fillId="11" borderId="43" xfId="0" applyFont="1" applyFill="1" applyBorder="1" applyAlignment="1">
      <alignment vertical="center" wrapText="1"/>
    </xf>
    <xf numFmtId="0" fontId="6" fillId="12" borderId="132" xfId="0" applyFont="1" applyFill="1" applyBorder="1" applyAlignment="1">
      <alignment horizontal="center" vertical="center" wrapText="1"/>
    </xf>
    <xf numFmtId="9" fontId="6" fillId="12" borderId="132" xfId="0" applyNumberFormat="1" applyFont="1" applyFill="1" applyBorder="1" applyAlignment="1">
      <alignment vertical="center" wrapText="1"/>
    </xf>
    <xf numFmtId="0" fontId="6" fillId="12" borderId="132" xfId="0" applyFont="1" applyFill="1" applyBorder="1" applyAlignment="1">
      <alignment vertical="center" wrapText="1" readingOrder="1"/>
    </xf>
    <xf numFmtId="0" fontId="6" fillId="12" borderId="133" xfId="0" applyFont="1" applyFill="1" applyBorder="1" applyAlignment="1">
      <alignment vertical="center" wrapText="1"/>
    </xf>
    <xf numFmtId="0" fontId="6" fillId="12" borderId="129" xfId="0" applyFont="1" applyFill="1" applyBorder="1" applyAlignment="1">
      <alignment horizontal="center" vertical="center" wrapText="1"/>
    </xf>
    <xf numFmtId="9" fontId="6" fillId="12" borderId="129" xfId="0" applyNumberFormat="1" applyFont="1" applyFill="1" applyBorder="1" applyAlignment="1">
      <alignment vertical="center" wrapText="1"/>
    </xf>
    <xf numFmtId="0" fontId="6" fillId="12" borderId="129" xfId="0" applyFont="1" applyFill="1" applyBorder="1" applyAlignment="1">
      <alignment vertical="center" wrapText="1" readingOrder="1"/>
    </xf>
    <xf numFmtId="0" fontId="5" fillId="12" borderId="129" xfId="0" applyFont="1" applyFill="1" applyBorder="1" applyAlignment="1">
      <alignment vertical="center" wrapText="1"/>
    </xf>
    <xf numFmtId="0" fontId="6" fillId="12" borderId="130" xfId="0" applyFont="1" applyFill="1" applyBorder="1" applyAlignment="1">
      <alignment vertical="center" wrapText="1"/>
    </xf>
    <xf numFmtId="0" fontId="6" fillId="12" borderId="129" xfId="0" applyFont="1" applyFill="1" applyBorder="1" applyAlignment="1">
      <alignment vertical="center" wrapText="1"/>
    </xf>
    <xf numFmtId="9" fontId="6" fillId="12" borderId="127" xfId="0" applyNumberFormat="1" applyFont="1" applyFill="1" applyBorder="1" applyAlignment="1">
      <alignment vertical="center" wrapText="1"/>
    </xf>
    <xf numFmtId="0" fontId="6" fillId="12" borderId="127" xfId="0" applyFont="1" applyFill="1" applyBorder="1" applyAlignment="1">
      <alignment vertical="center" wrapText="1"/>
    </xf>
    <xf numFmtId="0" fontId="6" fillId="12" borderId="128" xfId="0" applyFont="1" applyFill="1" applyBorder="1" applyAlignment="1">
      <alignment vertical="center" wrapText="1"/>
    </xf>
    <xf numFmtId="9" fontId="6" fillId="12" borderId="125" xfId="0" applyNumberFormat="1" applyFont="1" applyFill="1" applyBorder="1" applyAlignment="1">
      <alignment vertical="center" wrapText="1"/>
    </xf>
    <xf numFmtId="0" fontId="6" fillId="12" borderId="125" xfId="0" applyFont="1" applyFill="1" applyBorder="1" applyAlignment="1">
      <alignment vertical="center" wrapText="1" readingOrder="1"/>
    </xf>
    <xf numFmtId="0" fontId="6" fillId="12" borderId="125" xfId="0" applyFont="1" applyFill="1" applyBorder="1" applyAlignment="1">
      <alignment vertical="center" wrapText="1"/>
    </xf>
    <xf numFmtId="0" fontId="6" fillId="12" borderId="126" xfId="0" applyFont="1" applyFill="1" applyBorder="1" applyAlignment="1">
      <alignment vertical="center" wrapText="1"/>
    </xf>
    <xf numFmtId="0" fontId="6" fillId="12" borderId="127" xfId="0" applyFont="1" applyFill="1" applyBorder="1" applyAlignment="1">
      <alignment horizontal="center" vertical="center" wrapText="1"/>
    </xf>
    <xf numFmtId="0" fontId="6" fillId="12" borderId="127" xfId="0" applyFont="1" applyFill="1" applyBorder="1" applyAlignment="1">
      <alignment vertical="center" wrapText="1" readingOrder="1"/>
    </xf>
    <xf numFmtId="0" fontId="6" fillId="12" borderId="125" xfId="0" applyFont="1" applyFill="1" applyBorder="1" applyAlignment="1">
      <alignment horizontal="center" vertical="center" wrapText="1"/>
    </xf>
    <xf numFmtId="0" fontId="6" fillId="12" borderId="21" xfId="0" applyFont="1" applyFill="1" applyBorder="1" applyAlignment="1">
      <alignment horizontal="center" vertical="center" wrapText="1"/>
    </xf>
    <xf numFmtId="9" fontId="6" fillId="12" borderId="21" xfId="0" applyNumberFormat="1" applyFont="1" applyFill="1" applyBorder="1" applyAlignment="1">
      <alignment vertical="center" wrapText="1"/>
    </xf>
    <xf numFmtId="0" fontId="6" fillId="12" borderId="21" xfId="0" applyFont="1" applyFill="1" applyBorder="1" applyAlignment="1">
      <alignment vertical="center" wrapText="1" readingOrder="1"/>
    </xf>
    <xf numFmtId="0" fontId="6" fillId="12" borderId="43" xfId="0" applyFont="1" applyFill="1" applyBorder="1" applyAlignment="1">
      <alignment vertical="center" wrapText="1"/>
    </xf>
    <xf numFmtId="0" fontId="6" fillId="13" borderId="132" xfId="0" applyFont="1" applyFill="1" applyBorder="1" applyAlignment="1">
      <alignment horizontal="center" vertical="center" wrapText="1"/>
    </xf>
    <xf numFmtId="9" fontId="6" fillId="13" borderId="132" xfId="0" applyNumberFormat="1" applyFont="1" applyFill="1" applyBorder="1" applyAlignment="1">
      <alignment vertical="center" wrapText="1"/>
    </xf>
    <xf numFmtId="0" fontId="6" fillId="13" borderId="132" xfId="0" applyFont="1" applyFill="1" applyBorder="1" applyAlignment="1">
      <alignment vertical="center" wrapText="1"/>
    </xf>
    <xf numFmtId="0" fontId="6" fillId="13" borderId="133" xfId="0" applyFont="1" applyFill="1" applyBorder="1" applyAlignment="1">
      <alignment vertical="center" wrapText="1"/>
    </xf>
    <xf numFmtId="0" fontId="6" fillId="13" borderId="129" xfId="0" applyFont="1" applyFill="1" applyBorder="1" applyAlignment="1">
      <alignment horizontal="center" vertical="center" wrapText="1"/>
    </xf>
    <xf numFmtId="9" fontId="6" fillId="13" borderId="129" xfId="0" applyNumberFormat="1" applyFont="1" applyFill="1" applyBorder="1" applyAlignment="1">
      <alignment vertical="center" wrapText="1"/>
    </xf>
    <xf numFmtId="0" fontId="6" fillId="13" borderId="129" xfId="0" applyFont="1" applyFill="1" applyBorder="1" applyAlignment="1">
      <alignment vertical="center" wrapText="1"/>
    </xf>
    <xf numFmtId="0" fontId="6" fillId="13" borderId="130" xfId="0" applyFont="1" applyFill="1" applyBorder="1" applyAlignment="1">
      <alignment vertical="center" wrapText="1"/>
    </xf>
    <xf numFmtId="9" fontId="6" fillId="13" borderId="127" xfId="0" applyNumberFormat="1" applyFont="1" applyFill="1" applyBorder="1" applyAlignment="1">
      <alignment vertical="center" wrapText="1"/>
    </xf>
    <xf numFmtId="0" fontId="6" fillId="13" borderId="127" xfId="0" applyFont="1" applyFill="1" applyBorder="1" applyAlignment="1">
      <alignment vertical="center" wrapText="1"/>
    </xf>
    <xf numFmtId="0" fontId="6" fillId="13" borderId="128" xfId="0" applyFont="1" applyFill="1" applyBorder="1" applyAlignment="1">
      <alignment vertical="center" wrapText="1"/>
    </xf>
    <xf numFmtId="0" fontId="6" fillId="13" borderId="124" xfId="0" applyFont="1" applyFill="1" applyBorder="1" applyAlignment="1">
      <alignment vertical="center" wrapText="1"/>
    </xf>
    <xf numFmtId="9" fontId="6" fillId="13" borderId="125" xfId="0" applyNumberFormat="1" applyFont="1" applyFill="1" applyBorder="1" applyAlignment="1">
      <alignment vertical="center" wrapText="1"/>
    </xf>
    <xf numFmtId="0" fontId="6" fillId="13" borderId="125" xfId="0" applyFont="1" applyFill="1" applyBorder="1" applyAlignment="1">
      <alignment vertical="center" wrapText="1"/>
    </xf>
    <xf numFmtId="0" fontId="6" fillId="13" borderId="125" xfId="0" applyFont="1" applyFill="1" applyBorder="1" applyAlignment="1">
      <alignment vertical="center" wrapText="1" readingOrder="1"/>
    </xf>
    <xf numFmtId="9" fontId="6" fillId="13" borderId="11" xfId="0" applyNumberFormat="1" applyFont="1" applyFill="1" applyBorder="1" applyAlignment="1">
      <alignment vertical="center" wrapText="1"/>
    </xf>
    <xf numFmtId="0" fontId="6" fillId="13" borderId="11" xfId="0" applyFont="1" applyFill="1" applyBorder="1" applyAlignment="1">
      <alignment vertical="center" wrapText="1"/>
    </xf>
    <xf numFmtId="0" fontId="6" fillId="13" borderId="11" xfId="0" applyFont="1" applyFill="1" applyBorder="1" applyAlignment="1">
      <alignment vertical="center" wrapText="1" readingOrder="1"/>
    </xf>
    <xf numFmtId="0" fontId="6" fillId="13" borderId="106" xfId="0" applyFont="1" applyFill="1" applyBorder="1" applyAlignment="1">
      <alignment vertical="center" wrapText="1"/>
    </xf>
    <xf numFmtId="49" fontId="6" fillId="13" borderId="124" xfId="0" applyNumberFormat="1" applyFont="1" applyFill="1" applyBorder="1" applyAlignment="1">
      <alignment vertical="center" wrapText="1"/>
    </xf>
    <xf numFmtId="0" fontId="6" fillId="13" borderId="126" xfId="0" applyFont="1" applyFill="1" applyBorder="1" applyAlignment="1">
      <alignment vertical="center" wrapText="1"/>
    </xf>
    <xf numFmtId="0" fontId="6" fillId="13" borderId="127" xfId="0" applyFont="1" applyFill="1" applyBorder="1" applyAlignment="1">
      <alignment vertical="center" wrapText="1" readingOrder="1"/>
    </xf>
    <xf numFmtId="0" fontId="6" fillId="8" borderId="129" xfId="0" applyFont="1" applyFill="1" applyBorder="1" applyAlignment="1">
      <alignment vertical="center" wrapText="1"/>
    </xf>
    <xf numFmtId="0" fontId="6" fillId="8" borderId="129" xfId="0" applyFont="1" applyFill="1" applyBorder="1" applyAlignment="1">
      <alignment vertical="center" wrapText="1" readingOrder="1"/>
    </xf>
    <xf numFmtId="0" fontId="6" fillId="8" borderId="130" xfId="0" applyFont="1" applyFill="1" applyBorder="1" applyAlignment="1">
      <alignment vertical="center" wrapText="1"/>
    </xf>
    <xf numFmtId="0" fontId="6" fillId="8" borderId="129"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21" xfId="0" applyFont="1" applyFill="1" applyBorder="1" applyAlignment="1">
      <alignment vertical="center" wrapText="1"/>
    </xf>
    <xf numFmtId="0" fontId="6" fillId="8" borderId="21" xfId="0" applyFont="1" applyFill="1" applyBorder="1" applyAlignment="1">
      <alignment vertical="center" wrapText="1" readingOrder="1"/>
    </xf>
    <xf numFmtId="0" fontId="6" fillId="13" borderId="21" xfId="0" applyFont="1" applyFill="1" applyBorder="1" applyAlignment="1">
      <alignment vertical="center" wrapText="1" readingOrder="1"/>
    </xf>
    <xf numFmtId="0" fontId="6" fillId="8" borderId="43" xfId="0" applyFont="1" applyFill="1" applyBorder="1" applyAlignment="1">
      <alignment vertical="center" wrapText="1"/>
    </xf>
    <xf numFmtId="0" fontId="6" fillId="14" borderId="132" xfId="3" applyFont="1" applyFill="1" applyBorder="1" applyAlignment="1" applyProtection="1">
      <alignment horizontal="center" vertical="center" wrapText="1"/>
      <protection locked="0"/>
    </xf>
    <xf numFmtId="9" fontId="6" fillId="14" borderId="132" xfId="0" applyNumberFormat="1" applyFont="1" applyFill="1" applyBorder="1" applyAlignment="1">
      <alignment vertical="center" wrapText="1"/>
    </xf>
    <xf numFmtId="0" fontId="6" fillId="14" borderId="132" xfId="0" applyFont="1" applyFill="1" applyBorder="1" applyAlignment="1">
      <alignment vertical="center" wrapText="1"/>
    </xf>
    <xf numFmtId="0" fontId="6" fillId="14" borderId="133" xfId="0" applyFont="1" applyFill="1" applyBorder="1" applyAlignment="1">
      <alignment vertical="center" wrapText="1"/>
    </xf>
    <xf numFmtId="0" fontId="6" fillId="14" borderId="127" xfId="0" applyFont="1" applyFill="1" applyBorder="1" applyAlignment="1">
      <alignment vertical="center" wrapText="1"/>
    </xf>
    <xf numFmtId="0" fontId="6" fillId="14" borderId="127" xfId="0" applyFont="1" applyFill="1" applyBorder="1" applyAlignment="1">
      <alignment vertical="center" wrapText="1" readingOrder="1"/>
    </xf>
    <xf numFmtId="9" fontId="6" fillId="14" borderId="125" xfId="0" applyNumberFormat="1" applyFont="1" applyFill="1" applyBorder="1" applyAlignment="1">
      <alignment vertical="center" wrapText="1"/>
    </xf>
    <xf numFmtId="0" fontId="6" fillId="14" borderId="125" xfId="0" applyFont="1" applyFill="1" applyBorder="1" applyAlignment="1">
      <alignment vertical="center" wrapText="1" readingOrder="1"/>
    </xf>
    <xf numFmtId="0" fontId="6" fillId="14" borderId="125" xfId="0" applyFont="1" applyFill="1" applyBorder="1" applyAlignment="1">
      <alignment vertical="center" wrapText="1"/>
    </xf>
    <xf numFmtId="9" fontId="6" fillId="14" borderId="127" xfId="0" applyNumberFormat="1" applyFont="1" applyFill="1" applyBorder="1" applyAlignment="1">
      <alignment vertical="center" wrapText="1" readingOrder="1"/>
    </xf>
    <xf numFmtId="0" fontId="6" fillId="14" borderId="21" xfId="3" applyFont="1" applyFill="1" applyBorder="1" applyAlignment="1" applyProtection="1">
      <alignment horizontal="center" vertical="center" wrapText="1"/>
      <protection locked="0"/>
    </xf>
    <xf numFmtId="0" fontId="6" fillId="14" borderId="21" xfId="0" applyFont="1" applyFill="1" applyBorder="1" applyAlignment="1">
      <alignment vertical="center" wrapText="1"/>
    </xf>
    <xf numFmtId="0" fontId="6" fillId="14" borderId="21" xfId="0" applyFont="1" applyFill="1" applyBorder="1" applyAlignment="1">
      <alignment vertical="center" wrapText="1" readingOrder="1"/>
    </xf>
    <xf numFmtId="0" fontId="6" fillId="14" borderId="43" xfId="0" applyFont="1" applyFill="1" applyBorder="1" applyAlignment="1">
      <alignment vertical="center" wrapText="1"/>
    </xf>
    <xf numFmtId="1" fontId="6" fillId="15" borderId="125" xfId="0" applyNumberFormat="1" applyFont="1" applyFill="1" applyBorder="1" applyAlignment="1">
      <alignment vertical="center" wrapText="1"/>
    </xf>
    <xf numFmtId="0" fontId="4" fillId="15" borderId="125" xfId="0" applyFont="1" applyFill="1" applyBorder="1" applyAlignment="1">
      <alignment vertical="center" wrapText="1"/>
    </xf>
    <xf numFmtId="1" fontId="6" fillId="15" borderId="129" xfId="0" applyNumberFormat="1" applyFont="1" applyFill="1" applyBorder="1" applyAlignment="1">
      <alignment horizontal="center" vertical="center" wrapText="1"/>
    </xf>
    <xf numFmtId="1" fontId="6" fillId="15" borderId="129" xfId="0" applyNumberFormat="1" applyFont="1" applyFill="1" applyBorder="1" applyAlignment="1">
      <alignment vertical="center" wrapText="1"/>
    </xf>
    <xf numFmtId="0" fontId="6" fillId="15" borderId="129" xfId="0" applyFont="1" applyFill="1" applyBorder="1" applyAlignment="1">
      <alignment vertical="center" wrapText="1" readingOrder="1"/>
    </xf>
    <xf numFmtId="0" fontId="4" fillId="15" borderId="129" xfId="0" applyFont="1" applyFill="1" applyBorder="1" applyAlignment="1">
      <alignment vertical="center" wrapText="1"/>
    </xf>
    <xf numFmtId="0" fontId="4" fillId="15" borderId="130" xfId="0" applyFont="1" applyFill="1" applyBorder="1" applyAlignment="1">
      <alignment vertical="center" wrapText="1"/>
    </xf>
    <xf numFmtId="0" fontId="6" fillId="15" borderId="129" xfId="0" applyFont="1" applyFill="1" applyBorder="1" applyAlignment="1">
      <alignment horizontal="center" vertical="center" wrapText="1"/>
    </xf>
    <xf numFmtId="0" fontId="6" fillId="15" borderId="130" xfId="0" applyFont="1" applyFill="1" applyBorder="1" applyAlignment="1">
      <alignment vertical="center" wrapText="1"/>
    </xf>
    <xf numFmtId="1" fontId="6" fillId="15" borderId="21" xfId="0" applyNumberFormat="1" applyFont="1" applyFill="1" applyBorder="1" applyAlignment="1">
      <alignment horizontal="center" vertical="center" wrapText="1"/>
    </xf>
    <xf numFmtId="1" fontId="6" fillId="15" borderId="21" xfId="0" applyNumberFormat="1" applyFont="1" applyFill="1" applyBorder="1" applyAlignment="1">
      <alignment vertical="center" wrapText="1"/>
    </xf>
    <xf numFmtId="0" fontId="4" fillId="15" borderId="21" xfId="0" applyFont="1" applyFill="1" applyBorder="1" applyAlignment="1">
      <alignment vertical="center" wrapText="1"/>
    </xf>
    <xf numFmtId="0" fontId="4" fillId="15" borderId="43" xfId="0" applyFont="1" applyFill="1" applyBorder="1" applyAlignment="1">
      <alignment vertical="center" wrapText="1"/>
    </xf>
    <xf numFmtId="9" fontId="4" fillId="16" borderId="125" xfId="3" applyNumberFormat="1" applyFont="1" applyFill="1" applyBorder="1" applyAlignment="1" applyProtection="1">
      <alignment vertical="center" wrapText="1"/>
      <protection locked="0"/>
    </xf>
    <xf numFmtId="0" fontId="4" fillId="16" borderId="125" xfId="3" applyFont="1" applyFill="1" applyBorder="1" applyAlignment="1" applyProtection="1">
      <alignment vertical="center" wrapText="1"/>
      <protection locked="0"/>
    </xf>
    <xf numFmtId="0" fontId="6" fillId="16" borderId="125" xfId="3" applyFont="1" applyFill="1" applyBorder="1" applyAlignment="1" applyProtection="1">
      <alignment vertical="center" wrapText="1"/>
      <protection locked="0"/>
    </xf>
    <xf numFmtId="0" fontId="4" fillId="16" borderId="125" xfId="0" applyFont="1" applyFill="1" applyBorder="1" applyAlignment="1">
      <alignment vertical="center" wrapText="1"/>
    </xf>
    <xf numFmtId="0" fontId="4" fillId="16" borderId="129" xfId="3" applyFont="1" applyFill="1" applyBorder="1" applyAlignment="1" applyProtection="1">
      <alignment horizontal="center" vertical="center" wrapText="1"/>
      <protection locked="0"/>
    </xf>
    <xf numFmtId="9" fontId="4" fillId="16" borderId="129" xfId="3" applyNumberFormat="1" applyFont="1" applyFill="1" applyBorder="1" applyAlignment="1" applyProtection="1">
      <alignment vertical="center" wrapText="1"/>
      <protection locked="0"/>
    </xf>
    <xf numFmtId="0" fontId="4" fillId="16" borderId="129" xfId="3" applyFont="1" applyFill="1" applyBorder="1" applyAlignment="1" applyProtection="1">
      <alignment vertical="center" wrapText="1"/>
      <protection locked="0"/>
    </xf>
    <xf numFmtId="0" fontId="6" fillId="16" borderId="129" xfId="3" applyFont="1" applyFill="1" applyBorder="1" applyAlignment="1" applyProtection="1">
      <alignment vertical="center" wrapText="1"/>
      <protection locked="0"/>
    </xf>
    <xf numFmtId="0" fontId="4" fillId="16" borderId="129" xfId="0" applyFont="1" applyFill="1" applyBorder="1" applyAlignment="1">
      <alignment vertical="center" wrapText="1"/>
    </xf>
    <xf numFmtId="0" fontId="4" fillId="16" borderId="130" xfId="3" applyFont="1" applyFill="1" applyBorder="1" applyAlignment="1" applyProtection="1">
      <alignment vertical="center" wrapText="1"/>
      <protection locked="0"/>
    </xf>
    <xf numFmtId="0" fontId="6" fillId="16" borderId="130" xfId="3" applyFont="1" applyFill="1" applyBorder="1" applyAlignment="1" applyProtection="1">
      <alignment vertical="center" wrapText="1"/>
      <protection locked="0"/>
    </xf>
    <xf numFmtId="0" fontId="6" fillId="16" borderId="129" xfId="0" applyFont="1" applyFill="1" applyBorder="1" applyAlignment="1">
      <alignment vertical="center" wrapText="1" readingOrder="1"/>
    </xf>
    <xf numFmtId="9" fontId="12" fillId="16" borderId="129" xfId="0" applyNumberFormat="1" applyFont="1" applyFill="1" applyBorder="1" applyAlignment="1">
      <alignment vertical="center" wrapText="1" readingOrder="1"/>
    </xf>
    <xf numFmtId="0" fontId="12" fillId="16" borderId="129" xfId="0" applyFont="1" applyFill="1" applyBorder="1" applyAlignment="1">
      <alignment vertical="center" wrapText="1" readingOrder="1"/>
    </xf>
    <xf numFmtId="0" fontId="4" fillId="16" borderId="129" xfId="0" applyFont="1" applyFill="1" applyBorder="1" applyAlignment="1">
      <alignment horizontal="center" vertical="center" wrapText="1"/>
    </xf>
    <xf numFmtId="9" fontId="6" fillId="16" borderId="129" xfId="0" applyNumberFormat="1" applyFont="1" applyFill="1" applyBorder="1" applyAlignment="1">
      <alignment vertical="center" wrapText="1"/>
    </xf>
    <xf numFmtId="0" fontId="6" fillId="16" borderId="129" xfId="0" applyFont="1" applyFill="1" applyBorder="1" applyAlignment="1">
      <alignment vertical="center" wrapText="1"/>
    </xf>
    <xf numFmtId="0" fontId="8" fillId="16" borderId="129" xfId="0" applyFont="1" applyFill="1" applyBorder="1" applyAlignment="1">
      <alignment vertical="center" wrapText="1" readingOrder="1"/>
    </xf>
    <xf numFmtId="15" fontId="4" fillId="16" borderId="130" xfId="0" applyNumberFormat="1" applyFont="1" applyFill="1" applyBorder="1" applyAlignment="1">
      <alignment vertical="center" wrapText="1"/>
    </xf>
    <xf numFmtId="0" fontId="9" fillId="16" borderId="129" xfId="0" applyFont="1" applyFill="1" applyBorder="1" applyAlignment="1">
      <alignment horizontal="center" vertical="center" wrapText="1" readingOrder="1"/>
    </xf>
    <xf numFmtId="9" fontId="4" fillId="16" borderId="129" xfId="0" applyNumberFormat="1" applyFont="1" applyFill="1" applyBorder="1" applyAlignment="1">
      <alignment vertical="center" wrapText="1"/>
    </xf>
    <xf numFmtId="0" fontId="9" fillId="16" borderId="129" xfId="0" applyFont="1" applyFill="1" applyBorder="1" applyAlignment="1">
      <alignment vertical="center" wrapText="1" readingOrder="1"/>
    </xf>
    <xf numFmtId="0" fontId="6" fillId="16" borderId="127" xfId="0" applyFont="1" applyFill="1" applyBorder="1" applyAlignment="1">
      <alignment horizontal="center" vertical="center" wrapText="1"/>
    </xf>
    <xf numFmtId="0" fontId="6" fillId="16" borderId="127" xfId="0" applyFont="1" applyFill="1" applyBorder="1" applyAlignment="1">
      <alignment vertical="center" wrapText="1"/>
    </xf>
    <xf numFmtId="0" fontId="6" fillId="16" borderId="127" xfId="0" applyFont="1" applyFill="1" applyBorder="1" applyAlignment="1">
      <alignment vertical="center" wrapText="1" readingOrder="1"/>
    </xf>
    <xf numFmtId="0" fontId="12" fillId="16" borderId="127" xfId="0" applyFont="1" applyFill="1" applyBorder="1" applyAlignment="1">
      <alignment vertical="center" wrapText="1" readingOrder="1"/>
    </xf>
    <xf numFmtId="0" fontId="6" fillId="16" borderId="125" xfId="0" applyFont="1" applyFill="1" applyBorder="1" applyAlignment="1">
      <alignment horizontal="center" vertical="center" wrapText="1"/>
    </xf>
    <xf numFmtId="0" fontId="6" fillId="16" borderId="125" xfId="0" applyFont="1" applyFill="1" applyBorder="1" applyAlignment="1">
      <alignment vertical="center" wrapText="1"/>
    </xf>
    <xf numFmtId="0" fontId="6" fillId="16" borderId="125" xfId="0" applyFont="1" applyFill="1" applyBorder="1" applyAlignment="1">
      <alignment vertical="center" wrapText="1" readingOrder="1"/>
    </xf>
    <xf numFmtId="0" fontId="6" fillId="16" borderId="129" xfId="1" applyFont="1" applyFill="1" applyBorder="1" applyAlignment="1">
      <alignment horizontal="center" vertical="center" wrapText="1"/>
    </xf>
    <xf numFmtId="0" fontId="6" fillId="16" borderId="130" xfId="0" applyFont="1" applyFill="1" applyBorder="1" applyAlignment="1">
      <alignment vertical="center" wrapText="1"/>
    </xf>
    <xf numFmtId="0" fontId="6" fillId="16" borderId="21" xfId="1" applyFont="1" applyFill="1" applyBorder="1" applyAlignment="1">
      <alignment horizontal="center" vertical="center" wrapText="1"/>
    </xf>
    <xf numFmtId="9" fontId="6" fillId="16" borderId="21" xfId="0" applyNumberFormat="1" applyFont="1" applyFill="1" applyBorder="1" applyAlignment="1">
      <alignment vertical="center" wrapText="1"/>
    </xf>
    <xf numFmtId="0" fontId="6" fillId="16" borderId="21" xfId="0" applyFont="1" applyFill="1" applyBorder="1" applyAlignment="1">
      <alignment vertical="center" wrapText="1" readingOrder="1"/>
    </xf>
    <xf numFmtId="0" fontId="6" fillId="16" borderId="43" xfId="0" applyFont="1" applyFill="1" applyBorder="1" applyAlignment="1">
      <alignment vertical="center" wrapText="1"/>
    </xf>
    <xf numFmtId="0" fontId="6" fillId="17" borderId="132" xfId="0" applyFont="1" applyFill="1" applyBorder="1" applyAlignment="1">
      <alignment horizontal="left" vertical="center" wrapText="1" readingOrder="1"/>
    </xf>
    <xf numFmtId="0" fontId="6" fillId="17" borderId="132" xfId="0" applyFont="1" applyFill="1" applyBorder="1" applyAlignment="1">
      <alignment horizontal="center" vertical="center" wrapText="1" readingOrder="1"/>
    </xf>
    <xf numFmtId="0" fontId="6" fillId="17" borderId="132" xfId="0" applyFont="1" applyFill="1" applyBorder="1" applyAlignment="1">
      <alignment horizontal="left" vertical="center" wrapText="1"/>
    </xf>
    <xf numFmtId="15" fontId="6" fillId="17" borderId="133" xfId="0" applyNumberFormat="1" applyFont="1" applyFill="1" applyBorder="1" applyAlignment="1">
      <alignment vertical="center" wrapText="1"/>
    </xf>
    <xf numFmtId="0" fontId="9" fillId="17" borderId="129" xfId="0" applyFont="1" applyFill="1" applyBorder="1" applyAlignment="1">
      <alignment horizontal="left" vertical="center" wrapText="1" readingOrder="1"/>
    </xf>
    <xf numFmtId="9" fontId="4" fillId="17" borderId="129" xfId="0" applyNumberFormat="1" applyFont="1" applyFill="1" applyBorder="1" applyAlignment="1">
      <alignment horizontal="left" vertical="center" wrapText="1"/>
    </xf>
    <xf numFmtId="0" fontId="9" fillId="17" borderId="129" xfId="0" applyFont="1" applyFill="1" applyBorder="1" applyAlignment="1">
      <alignment horizontal="center" vertical="center" wrapText="1" readingOrder="1"/>
    </xf>
    <xf numFmtId="0" fontId="6" fillId="17" borderId="129" xfId="0" applyFont="1" applyFill="1" applyBorder="1" applyAlignment="1">
      <alignment vertical="center" wrapText="1"/>
    </xf>
    <xf numFmtId="15" fontId="4" fillId="17" borderId="130" xfId="0" applyNumberFormat="1" applyFont="1" applyFill="1" applyBorder="1" applyAlignment="1">
      <alignment vertical="center" wrapText="1"/>
    </xf>
    <xf numFmtId="0" fontId="6" fillId="17" borderId="129" xfId="0" applyFont="1" applyFill="1" applyBorder="1" applyAlignment="1">
      <alignment horizontal="left" vertical="center" wrapText="1"/>
    </xf>
    <xf numFmtId="9" fontId="4" fillId="17" borderId="127" xfId="0" applyNumberFormat="1" applyFont="1" applyFill="1" applyBorder="1" applyAlignment="1">
      <alignment horizontal="left" vertical="center" wrapText="1"/>
    </xf>
    <xf numFmtId="0" fontId="9" fillId="17" borderId="127" xfId="0" applyFont="1" applyFill="1" applyBorder="1" applyAlignment="1">
      <alignment horizontal="center" vertical="center" wrapText="1" readingOrder="1"/>
    </xf>
    <xf numFmtId="0" fontId="6" fillId="17" borderId="127" xfId="0" applyFont="1" applyFill="1" applyBorder="1" applyAlignment="1">
      <alignment horizontal="left" vertical="center" wrapText="1"/>
    </xf>
    <xf numFmtId="0" fontId="9" fillId="17" borderId="2" xfId="0" applyFont="1" applyFill="1" applyBorder="1" applyAlignment="1">
      <alignment vertical="center" wrapText="1" readingOrder="1"/>
    </xf>
    <xf numFmtId="0" fontId="6" fillId="17" borderId="2" xfId="0" applyFont="1" applyFill="1" applyBorder="1" applyAlignment="1">
      <alignment vertical="center" wrapText="1"/>
    </xf>
    <xf numFmtId="9" fontId="4" fillId="17" borderId="125" xfId="0" applyNumberFormat="1" applyFont="1" applyFill="1" applyBorder="1" applyAlignment="1">
      <alignment vertical="center" wrapText="1"/>
    </xf>
    <xf numFmtId="0" fontId="9" fillId="17" borderId="125" xfId="0" applyFont="1" applyFill="1" applyBorder="1" applyAlignment="1">
      <alignment horizontal="center" vertical="center" wrapText="1" readingOrder="1"/>
    </xf>
    <xf numFmtId="0" fontId="6" fillId="17" borderId="125" xfId="0" applyFont="1" applyFill="1" applyBorder="1" applyAlignment="1">
      <alignment horizontal="left" vertical="center" wrapText="1"/>
    </xf>
    <xf numFmtId="15" fontId="4" fillId="17" borderId="126" xfId="0" applyNumberFormat="1" applyFont="1" applyFill="1" applyBorder="1" applyAlignment="1">
      <alignment vertical="center" wrapText="1"/>
    </xf>
    <xf numFmtId="0" fontId="9" fillId="17" borderId="127" xfId="0" applyFont="1" applyFill="1" applyBorder="1" applyAlignment="1">
      <alignment vertical="center" wrapText="1" readingOrder="1"/>
    </xf>
    <xf numFmtId="9" fontId="4" fillId="17" borderId="127" xfId="0" applyNumberFormat="1" applyFont="1" applyFill="1" applyBorder="1" applyAlignment="1">
      <alignment vertical="center" wrapText="1"/>
    </xf>
    <xf numFmtId="0" fontId="9" fillId="17" borderId="125" xfId="0" applyFont="1" applyFill="1" applyBorder="1" applyAlignment="1">
      <alignment vertical="center" wrapText="1" readingOrder="1"/>
    </xf>
    <xf numFmtId="9" fontId="4" fillId="17" borderId="125" xfId="0" applyNumberFormat="1" applyFont="1" applyFill="1" applyBorder="1" applyAlignment="1">
      <alignment horizontal="left" vertical="center" wrapText="1"/>
    </xf>
    <xf numFmtId="0" fontId="6" fillId="17" borderId="127" xfId="0" applyFont="1" applyFill="1" applyBorder="1" applyAlignment="1">
      <alignment horizontal="left" vertical="center" wrapText="1" readingOrder="1"/>
    </xf>
    <xf numFmtId="9" fontId="6" fillId="17" borderId="127" xfId="0" applyNumberFormat="1" applyFont="1" applyFill="1" applyBorder="1" applyAlignment="1">
      <alignment horizontal="center" vertical="center" wrapText="1"/>
    </xf>
    <xf numFmtId="0" fontId="6" fillId="17" borderId="127" xfId="0" applyFont="1" applyFill="1" applyBorder="1" applyAlignment="1">
      <alignment horizontal="center" vertical="center" wrapText="1" readingOrder="1"/>
    </xf>
    <xf numFmtId="15" fontId="4" fillId="17" borderId="128" xfId="0" applyNumberFormat="1" applyFont="1" applyFill="1" applyBorder="1" applyAlignment="1">
      <alignment vertical="center" wrapText="1"/>
    </xf>
    <xf numFmtId="15" fontId="4" fillId="17" borderId="124" xfId="0" applyNumberFormat="1" applyFont="1" applyFill="1" applyBorder="1" applyAlignment="1">
      <alignment vertical="center" wrapText="1"/>
    </xf>
    <xf numFmtId="0" fontId="9" fillId="17" borderId="125" xfId="0" applyFont="1" applyFill="1" applyBorder="1" applyAlignment="1">
      <alignment horizontal="left" vertical="center" wrapText="1" readingOrder="1"/>
    </xf>
    <xf numFmtId="9" fontId="4" fillId="17" borderId="125" xfId="0" applyNumberFormat="1" applyFont="1" applyFill="1" applyBorder="1" applyAlignment="1">
      <alignment horizontal="center" vertical="center" wrapText="1"/>
    </xf>
    <xf numFmtId="0" fontId="57" fillId="17" borderId="8" xfId="0" applyFont="1" applyFill="1" applyBorder="1" applyAlignment="1">
      <alignment horizontal="center" vertical="center" wrapText="1"/>
    </xf>
    <xf numFmtId="9" fontId="4" fillId="17" borderId="129" xfId="0" applyNumberFormat="1" applyFont="1" applyFill="1" applyBorder="1" applyAlignment="1">
      <alignment horizontal="center" vertical="center" wrapText="1"/>
    </xf>
    <xf numFmtId="0" fontId="6" fillId="17" borderId="129" xfId="1" applyFont="1" applyFill="1" applyBorder="1" applyAlignment="1">
      <alignment vertical="center" wrapText="1"/>
    </xf>
    <xf numFmtId="0" fontId="9" fillId="17" borderId="11" xfId="0" applyFont="1" applyFill="1" applyBorder="1" applyAlignment="1">
      <alignment horizontal="left" vertical="center" wrapText="1" readingOrder="1"/>
    </xf>
    <xf numFmtId="0" fontId="6" fillId="17" borderId="11" xfId="1" applyFont="1" applyFill="1" applyBorder="1" applyAlignment="1">
      <alignment vertical="center" wrapText="1"/>
    </xf>
    <xf numFmtId="0" fontId="6" fillId="17" borderId="11" xfId="1" applyFont="1" applyFill="1" applyBorder="1" applyAlignment="1">
      <alignment horizontal="center" vertical="center" wrapText="1"/>
    </xf>
    <xf numFmtId="0" fontId="4" fillId="17" borderId="11" xfId="0" applyFont="1" applyFill="1" applyBorder="1" applyAlignment="1">
      <alignment horizontal="left" vertical="center" wrapText="1"/>
    </xf>
    <xf numFmtId="0" fontId="6" fillId="17" borderId="106" xfId="1" applyFont="1" applyFill="1" applyBorder="1" applyAlignment="1">
      <alignment vertical="center" wrapText="1"/>
    </xf>
    <xf numFmtId="0" fontId="4" fillId="17" borderId="124" xfId="0" applyFont="1" applyFill="1" applyBorder="1" applyAlignment="1">
      <alignment vertical="center" wrapText="1"/>
    </xf>
    <xf numFmtId="0" fontId="4" fillId="17" borderId="10" xfId="0" applyFont="1" applyFill="1" applyBorder="1" applyAlignment="1">
      <alignment horizontal="left" vertical="center" wrapText="1"/>
    </xf>
    <xf numFmtId="0" fontId="3" fillId="17" borderId="131" xfId="0" applyFont="1" applyFill="1" applyBorder="1" applyAlignment="1">
      <alignment vertical="center"/>
    </xf>
    <xf numFmtId="0" fontId="58" fillId="0" borderId="44" xfId="0" applyFont="1" applyBorder="1" applyAlignment="1">
      <alignment horizontal="center" vertical="center"/>
    </xf>
    <xf numFmtId="0" fontId="61" fillId="0" borderId="0" xfId="0" applyFont="1"/>
    <xf numFmtId="0" fontId="58" fillId="18" borderId="2" xfId="1" applyFont="1" applyFill="1" applyBorder="1" applyAlignment="1">
      <alignment horizontal="center" vertical="center" wrapText="1"/>
    </xf>
    <xf numFmtId="0" fontId="58" fillId="18" borderId="2" xfId="1" applyFont="1" applyFill="1" applyBorder="1" applyAlignment="1">
      <alignment horizontal="center" vertical="center"/>
    </xf>
    <xf numFmtId="17" fontId="58" fillId="18" borderId="0" xfId="1" applyNumberFormat="1" applyFont="1" applyFill="1" applyBorder="1" applyAlignment="1">
      <alignment horizontal="center" vertical="center"/>
    </xf>
    <xf numFmtId="0" fontId="58" fillId="18" borderId="0" xfId="1" applyFont="1" applyFill="1" applyBorder="1" applyAlignment="1">
      <alignment horizontal="center" vertical="center" wrapText="1"/>
    </xf>
    <xf numFmtId="0" fontId="58" fillId="18" borderId="4" xfId="1" applyFont="1" applyFill="1" applyBorder="1" applyAlignment="1">
      <alignment horizontal="center" vertical="center"/>
    </xf>
    <xf numFmtId="0" fontId="58" fillId="18" borderId="4" xfId="1" applyFont="1" applyFill="1" applyBorder="1" applyAlignment="1">
      <alignment horizontal="center" vertical="center" wrapText="1"/>
    </xf>
    <xf numFmtId="0" fontId="66" fillId="0" borderId="52" xfId="0" applyFont="1" applyBorder="1" applyAlignment="1">
      <alignment horizontal="center" vertical="center"/>
    </xf>
    <xf numFmtId="10" fontId="66" fillId="0" borderId="65" xfId="0" applyNumberFormat="1" applyFont="1" applyBorder="1" applyAlignment="1">
      <alignment horizontal="center" vertical="center"/>
    </xf>
    <xf numFmtId="10" fontId="66" fillId="0" borderId="66" xfId="0" applyNumberFormat="1" applyFont="1" applyBorder="1" applyAlignment="1">
      <alignment horizontal="center" vertical="center"/>
    </xf>
    <xf numFmtId="10" fontId="66" fillId="0" borderId="67" xfId="0" applyNumberFormat="1" applyFont="1" applyBorder="1" applyAlignment="1">
      <alignment horizontal="center" vertical="center"/>
    </xf>
    <xf numFmtId="10" fontId="66" fillId="0" borderId="89" xfId="0" applyNumberFormat="1" applyFont="1" applyBorder="1" applyAlignment="1">
      <alignment horizontal="center" vertical="center"/>
    </xf>
    <xf numFmtId="10" fontId="66" fillId="0" borderId="97" xfId="0" applyNumberFormat="1" applyFont="1" applyBorder="1" applyAlignment="1">
      <alignment horizontal="center" vertical="center"/>
    </xf>
    <xf numFmtId="10" fontId="61" fillId="0" borderId="46" xfId="196" applyNumberFormat="1" applyFont="1" applyBorder="1" applyAlignment="1">
      <alignment horizontal="center" vertical="center"/>
    </xf>
    <xf numFmtId="10" fontId="61" fillId="0" borderId="3" xfId="196" applyNumberFormat="1" applyFont="1" applyBorder="1" applyAlignment="1">
      <alignment horizontal="center" vertical="center"/>
    </xf>
    <xf numFmtId="0" fontId="66" fillId="29" borderId="53" xfId="0" applyFont="1" applyFill="1" applyBorder="1" applyAlignment="1">
      <alignment horizontal="center" vertical="center"/>
    </xf>
    <xf numFmtId="10" fontId="62" fillId="29" borderId="68" xfId="0" applyNumberFormat="1" applyFont="1" applyFill="1" applyBorder="1" applyAlignment="1">
      <alignment horizontal="center" vertical="center"/>
    </xf>
    <xf numFmtId="10" fontId="62" fillId="29" borderId="69" xfId="0" applyNumberFormat="1" applyFont="1" applyFill="1" applyBorder="1" applyAlignment="1">
      <alignment horizontal="center" vertical="center"/>
    </xf>
    <xf numFmtId="10" fontId="62" fillId="29" borderId="70" xfId="0" applyNumberFormat="1" applyFont="1" applyFill="1" applyBorder="1" applyAlignment="1">
      <alignment horizontal="center" vertical="center"/>
    </xf>
    <xf numFmtId="10" fontId="62" fillId="29" borderId="90" xfId="0" applyNumberFormat="1" applyFont="1" applyFill="1" applyBorder="1" applyAlignment="1">
      <alignment horizontal="center" vertical="center"/>
    </xf>
    <xf numFmtId="10" fontId="62" fillId="29" borderId="98" xfId="0" applyNumberFormat="1" applyFont="1" applyFill="1" applyBorder="1" applyAlignment="1">
      <alignment horizontal="center" vertical="center"/>
    </xf>
    <xf numFmtId="10" fontId="61" fillId="29" borderId="50" xfId="196" applyNumberFormat="1" applyFont="1" applyFill="1" applyBorder="1" applyAlignment="1">
      <alignment horizontal="center" vertical="center"/>
    </xf>
    <xf numFmtId="10" fontId="61" fillId="29" borderId="34" xfId="196" applyNumberFormat="1" applyFont="1" applyFill="1" applyBorder="1" applyAlignment="1">
      <alignment horizontal="center" vertical="center"/>
    </xf>
    <xf numFmtId="10" fontId="61" fillId="29" borderId="28" xfId="196" applyNumberFormat="1" applyFont="1" applyFill="1" applyBorder="1" applyAlignment="1">
      <alignment horizontal="center" vertical="center"/>
    </xf>
    <xf numFmtId="0" fontId="66" fillId="0" borderId="55" xfId="0" applyFont="1" applyBorder="1" applyAlignment="1">
      <alignment horizontal="center" vertical="center"/>
    </xf>
    <xf numFmtId="10" fontId="66" fillId="0" borderId="71" xfId="0" applyNumberFormat="1" applyFont="1" applyBorder="1" applyAlignment="1">
      <alignment horizontal="center" vertical="center"/>
    </xf>
    <xf numFmtId="10" fontId="66" fillId="0" borderId="72" xfId="0" applyNumberFormat="1" applyFont="1" applyBorder="1" applyAlignment="1">
      <alignment horizontal="center" vertical="center"/>
    </xf>
    <xf numFmtId="10" fontId="66" fillId="0" borderId="73" xfId="0" applyNumberFormat="1" applyFont="1" applyBorder="1" applyAlignment="1">
      <alignment horizontal="center" vertical="center"/>
    </xf>
    <xf numFmtId="10" fontId="66" fillId="0" borderId="91" xfId="0" applyNumberFormat="1" applyFont="1" applyBorder="1" applyAlignment="1">
      <alignment horizontal="center" vertical="center"/>
    </xf>
    <xf numFmtId="10" fontId="66" fillId="0" borderId="99" xfId="0" applyNumberFormat="1" applyFont="1" applyBorder="1" applyAlignment="1">
      <alignment horizontal="center" vertical="center"/>
    </xf>
    <xf numFmtId="0" fontId="66" fillId="0" borderId="54" xfId="0" applyFont="1" applyBorder="1" applyAlignment="1">
      <alignment horizontal="center" vertical="center"/>
    </xf>
    <xf numFmtId="10" fontId="66" fillId="0" borderId="74" xfId="0" applyNumberFormat="1" applyFont="1" applyBorder="1" applyAlignment="1">
      <alignment horizontal="center" vertical="center"/>
    </xf>
    <xf numFmtId="10" fontId="66" fillId="0" borderId="75" xfId="0" applyNumberFormat="1" applyFont="1" applyBorder="1" applyAlignment="1">
      <alignment horizontal="center" vertical="center"/>
    </xf>
    <xf numFmtId="10" fontId="66" fillId="0" borderId="76" xfId="0" applyNumberFormat="1" applyFont="1" applyBorder="1" applyAlignment="1">
      <alignment horizontal="center" vertical="center"/>
    </xf>
    <xf numFmtId="10" fontId="66" fillId="0" borderId="92" xfId="0" applyNumberFormat="1" applyFont="1" applyBorder="1" applyAlignment="1">
      <alignment horizontal="center" vertical="center"/>
    </xf>
    <xf numFmtId="10" fontId="66" fillId="0" borderId="100" xfId="0" applyNumberFormat="1" applyFont="1" applyBorder="1" applyAlignment="1">
      <alignment horizontal="center" vertical="center"/>
    </xf>
    <xf numFmtId="10" fontId="61" fillId="0" borderId="61" xfId="196" applyNumberFormat="1" applyFont="1" applyBorder="1" applyAlignment="1">
      <alignment horizontal="center" vertical="center"/>
    </xf>
    <xf numFmtId="10" fontId="61" fillId="0" borderId="41" xfId="196" applyNumberFormat="1" applyFont="1" applyBorder="1" applyAlignment="1">
      <alignment horizontal="center" vertical="center"/>
    </xf>
    <xf numFmtId="10" fontId="61" fillId="0" borderId="29" xfId="196" applyNumberFormat="1" applyFont="1" applyBorder="1" applyAlignment="1">
      <alignment horizontal="center" vertical="center"/>
    </xf>
    <xf numFmtId="0" fontId="66" fillId="29" borderId="59" xfId="0" applyFont="1" applyFill="1" applyBorder="1" applyAlignment="1">
      <alignment horizontal="center" vertical="center"/>
    </xf>
    <xf numFmtId="10" fontId="62" fillId="29" borderId="77" xfId="0" applyNumberFormat="1" applyFont="1" applyFill="1" applyBorder="1" applyAlignment="1">
      <alignment horizontal="center" vertical="center"/>
    </xf>
    <xf numFmtId="10" fontId="62" fillId="29" borderId="78" xfId="0" applyNumberFormat="1" applyFont="1" applyFill="1" applyBorder="1" applyAlignment="1">
      <alignment horizontal="center" vertical="center"/>
    </xf>
    <xf numFmtId="10" fontId="62" fillId="29" borderId="79" xfId="0" applyNumberFormat="1" applyFont="1" applyFill="1" applyBorder="1" applyAlignment="1">
      <alignment horizontal="center" vertical="center"/>
    </xf>
    <xf numFmtId="10" fontId="62" fillId="29" borderId="93" xfId="0" applyNumberFormat="1" applyFont="1" applyFill="1" applyBorder="1" applyAlignment="1">
      <alignment horizontal="center" vertical="center"/>
    </xf>
    <xf numFmtId="10" fontId="62" fillId="29" borderId="101" xfId="0" applyNumberFormat="1" applyFont="1" applyFill="1" applyBorder="1" applyAlignment="1">
      <alignment horizontal="center" vertical="center"/>
    </xf>
    <xf numFmtId="10" fontId="61" fillId="29" borderId="37" xfId="196" applyNumberFormat="1" applyFont="1" applyFill="1" applyBorder="1" applyAlignment="1">
      <alignment horizontal="center" vertical="center"/>
    </xf>
    <xf numFmtId="10" fontId="61" fillId="29" borderId="21" xfId="196" applyNumberFormat="1" applyFont="1" applyFill="1" applyBorder="1" applyAlignment="1">
      <alignment horizontal="center" vertical="center"/>
    </xf>
    <xf numFmtId="10" fontId="66" fillId="0" borderId="71" xfId="196" applyNumberFormat="1" applyFont="1" applyBorder="1" applyAlignment="1">
      <alignment horizontal="center" vertical="center"/>
    </xf>
    <xf numFmtId="10" fontId="66" fillId="0" borderId="72" xfId="196" applyNumberFormat="1" applyFont="1" applyBorder="1" applyAlignment="1">
      <alignment horizontal="center" vertical="center"/>
    </xf>
    <xf numFmtId="10" fontId="66" fillId="0" borderId="73" xfId="196" applyNumberFormat="1" applyFont="1" applyBorder="1" applyAlignment="1">
      <alignment horizontal="center" vertical="center"/>
    </xf>
    <xf numFmtId="10" fontId="66" fillId="0" borderId="91" xfId="196" applyNumberFormat="1" applyFont="1" applyBorder="1" applyAlignment="1">
      <alignment horizontal="center" vertical="center"/>
    </xf>
    <xf numFmtId="10" fontId="66" fillId="0" borderId="99" xfId="196" applyNumberFormat="1" applyFont="1" applyBorder="1" applyAlignment="1">
      <alignment horizontal="center" vertical="center"/>
    </xf>
    <xf numFmtId="10" fontId="62" fillId="29" borderId="77" xfId="196" applyNumberFormat="1" applyFont="1" applyFill="1" applyBorder="1" applyAlignment="1">
      <alignment horizontal="center" vertical="center"/>
    </xf>
    <xf numFmtId="10" fontId="62" fillId="29" borderId="78" xfId="196" applyNumberFormat="1" applyFont="1" applyFill="1" applyBorder="1" applyAlignment="1">
      <alignment horizontal="center" vertical="center"/>
    </xf>
    <xf numFmtId="10" fontId="62" fillId="29" borderId="79" xfId="196" applyNumberFormat="1" applyFont="1" applyFill="1" applyBorder="1" applyAlignment="1">
      <alignment horizontal="center" vertical="center"/>
    </xf>
    <xf numFmtId="10" fontId="62" fillId="29" borderId="93" xfId="196" applyNumberFormat="1" applyFont="1" applyFill="1" applyBorder="1" applyAlignment="1">
      <alignment horizontal="center" vertical="center"/>
    </xf>
    <xf numFmtId="10" fontId="62" fillId="29" borderId="101" xfId="196" applyNumberFormat="1" applyFont="1" applyFill="1" applyBorder="1" applyAlignment="1">
      <alignment horizontal="center" vertical="center"/>
    </xf>
    <xf numFmtId="10" fontId="62" fillId="29" borderId="68" xfId="196" applyNumberFormat="1" applyFont="1" applyFill="1" applyBorder="1" applyAlignment="1">
      <alignment horizontal="center" vertical="center"/>
    </xf>
    <xf numFmtId="10" fontId="62" fillId="29" borderId="69" xfId="196" applyNumberFormat="1" applyFont="1" applyFill="1" applyBorder="1" applyAlignment="1">
      <alignment horizontal="center" vertical="center"/>
    </xf>
    <xf numFmtId="10" fontId="62" fillId="29" borderId="70" xfId="196" applyNumberFormat="1" applyFont="1" applyFill="1" applyBorder="1" applyAlignment="1">
      <alignment horizontal="center" vertical="center"/>
    </xf>
    <xf numFmtId="10" fontId="62" fillId="29" borderId="90" xfId="196" applyNumberFormat="1" applyFont="1" applyFill="1" applyBorder="1" applyAlignment="1">
      <alignment horizontal="center" vertical="center"/>
    </xf>
    <xf numFmtId="10" fontId="62" fillId="29" borderId="98" xfId="196" applyNumberFormat="1" applyFont="1" applyFill="1" applyBorder="1" applyAlignment="1">
      <alignment horizontal="center" vertical="center"/>
    </xf>
    <xf numFmtId="10" fontId="66" fillId="0" borderId="119" xfId="0" applyNumberFormat="1" applyFont="1" applyBorder="1" applyAlignment="1">
      <alignment horizontal="center" vertical="center"/>
    </xf>
    <xf numFmtId="10" fontId="61" fillId="0" borderId="45" xfId="196" applyNumberFormat="1" applyFont="1" applyBorder="1" applyAlignment="1">
      <alignment horizontal="center" vertical="center"/>
    </xf>
    <xf numFmtId="10" fontId="61" fillId="0" borderId="20" xfId="196" applyNumberFormat="1" applyFont="1" applyBorder="1" applyAlignment="1">
      <alignment horizontal="center" vertical="center"/>
    </xf>
    <xf numFmtId="10" fontId="61" fillId="0" borderId="30" xfId="196" applyNumberFormat="1" applyFont="1" applyBorder="1" applyAlignment="1">
      <alignment horizontal="center" vertical="center"/>
    </xf>
    <xf numFmtId="10" fontId="62" fillId="29" borderId="117" xfId="0" applyNumberFormat="1" applyFont="1" applyFill="1" applyBorder="1" applyAlignment="1">
      <alignment horizontal="center" vertical="center"/>
    </xf>
    <xf numFmtId="10" fontId="66" fillId="0" borderId="118" xfId="0" applyNumberFormat="1" applyFont="1" applyBorder="1" applyAlignment="1">
      <alignment horizontal="center" vertical="center"/>
    </xf>
    <xf numFmtId="0" fontId="66" fillId="29" borderId="60" xfId="0" applyFont="1" applyFill="1" applyBorder="1" applyAlignment="1">
      <alignment horizontal="center" vertical="center"/>
    </xf>
    <xf numFmtId="10" fontId="62" fillId="29" borderId="80" xfId="0" applyNumberFormat="1" applyFont="1" applyFill="1" applyBorder="1" applyAlignment="1">
      <alignment horizontal="center" vertical="center"/>
    </xf>
    <xf numFmtId="10" fontId="62" fillId="29" borderId="81" xfId="0" applyNumberFormat="1" applyFont="1" applyFill="1" applyBorder="1" applyAlignment="1">
      <alignment horizontal="center" vertical="center"/>
    </xf>
    <xf numFmtId="10" fontId="62" fillId="29" borderId="82" xfId="0" applyNumberFormat="1" applyFont="1" applyFill="1" applyBorder="1" applyAlignment="1">
      <alignment horizontal="center" vertical="center"/>
    </xf>
    <xf numFmtId="10" fontId="62" fillId="29" borderId="94" xfId="0" applyNumberFormat="1" applyFont="1" applyFill="1" applyBorder="1" applyAlignment="1">
      <alignment horizontal="center" vertical="center"/>
    </xf>
    <xf numFmtId="10" fontId="62" fillId="29" borderId="102" xfId="0" applyNumberFormat="1" applyFont="1" applyFill="1" applyBorder="1" applyAlignment="1">
      <alignment horizontal="center" vertical="center"/>
    </xf>
    <xf numFmtId="10" fontId="61" fillId="29" borderId="19" xfId="196" applyNumberFormat="1" applyFont="1" applyFill="1" applyBorder="1" applyAlignment="1">
      <alignment horizontal="center" vertical="center"/>
    </xf>
    <xf numFmtId="10" fontId="61" fillId="29" borderId="11" xfId="196" applyNumberFormat="1" applyFont="1" applyFill="1" applyBorder="1" applyAlignment="1">
      <alignment horizontal="center" vertical="center"/>
    </xf>
    <xf numFmtId="10" fontId="62" fillId="29" borderId="21" xfId="0" applyNumberFormat="1" applyFont="1" applyFill="1" applyBorder="1" applyAlignment="1">
      <alignment horizontal="center" vertical="center"/>
    </xf>
    <xf numFmtId="10" fontId="66" fillId="0" borderId="71" xfId="196" applyNumberFormat="1" applyFont="1" applyFill="1" applyBorder="1" applyAlignment="1">
      <alignment horizontal="center" vertical="center"/>
    </xf>
    <xf numFmtId="10" fontId="62" fillId="29" borderId="80" xfId="196" applyNumberFormat="1" applyFont="1" applyFill="1" applyBorder="1" applyAlignment="1">
      <alignment horizontal="center" vertical="center"/>
    </xf>
    <xf numFmtId="10" fontId="62" fillId="29" borderId="81" xfId="196" applyNumberFormat="1" applyFont="1" applyFill="1" applyBorder="1" applyAlignment="1">
      <alignment horizontal="center" vertical="center"/>
    </xf>
    <xf numFmtId="10" fontId="62" fillId="29" borderId="82" xfId="196" applyNumberFormat="1" applyFont="1" applyFill="1" applyBorder="1" applyAlignment="1">
      <alignment horizontal="center" vertical="center"/>
    </xf>
    <xf numFmtId="10" fontId="62" fillId="29" borderId="94" xfId="196" applyNumberFormat="1" applyFont="1" applyFill="1" applyBorder="1" applyAlignment="1">
      <alignment horizontal="center" vertical="center"/>
    </xf>
    <xf numFmtId="10" fontId="62" fillId="29" borderId="102" xfId="196" applyNumberFormat="1" applyFont="1" applyFill="1" applyBorder="1" applyAlignment="1">
      <alignment horizontal="center" vertical="center"/>
    </xf>
    <xf numFmtId="10" fontId="66" fillId="0" borderId="20" xfId="0" applyNumberFormat="1" applyFont="1" applyBorder="1" applyAlignment="1">
      <alignment horizontal="center" vertical="center"/>
    </xf>
    <xf numFmtId="10" fontId="62" fillId="29" borderId="34" xfId="0" applyNumberFormat="1" applyFont="1" applyFill="1" applyBorder="1" applyAlignment="1">
      <alignment horizontal="center" vertical="center"/>
    </xf>
    <xf numFmtId="10" fontId="66" fillId="0" borderId="41" xfId="0" applyNumberFormat="1" applyFont="1" applyBorder="1" applyAlignment="1">
      <alignment horizontal="center" vertical="center"/>
    </xf>
    <xf numFmtId="10" fontId="66" fillId="0" borderId="71" xfId="0" applyNumberFormat="1" applyFont="1" applyFill="1" applyBorder="1" applyAlignment="1">
      <alignment horizontal="center" vertical="center"/>
    </xf>
    <xf numFmtId="10" fontId="66" fillId="0" borderId="65" xfId="0" applyNumberFormat="1" applyFont="1" applyFill="1" applyBorder="1" applyAlignment="1">
      <alignment horizontal="center" vertical="center"/>
    </xf>
    <xf numFmtId="10" fontId="61" fillId="29" borderId="46" xfId="196" applyNumberFormat="1" applyFont="1" applyFill="1" applyBorder="1" applyAlignment="1">
      <alignment horizontal="center" vertical="center"/>
    </xf>
    <xf numFmtId="10" fontId="61" fillId="29" borderId="3" xfId="196" applyNumberFormat="1" applyFont="1" applyFill="1" applyBorder="1" applyAlignment="1">
      <alignment horizontal="center" vertical="center"/>
    </xf>
    <xf numFmtId="10" fontId="66" fillId="4" borderId="73" xfId="0" applyNumberFormat="1" applyFont="1" applyFill="1" applyBorder="1" applyAlignment="1">
      <alignment horizontal="center" vertical="center"/>
    </xf>
    <xf numFmtId="10" fontId="66" fillId="4" borderId="76" xfId="0" applyNumberFormat="1" applyFont="1" applyFill="1" applyBorder="1" applyAlignment="1">
      <alignment horizontal="center" vertical="center"/>
    </xf>
    <xf numFmtId="0" fontId="66" fillId="29" borderId="55" xfId="0" applyFont="1" applyFill="1" applyBorder="1" applyAlignment="1">
      <alignment horizontal="center" vertical="center"/>
    </xf>
    <xf numFmtId="10" fontId="62" fillId="29" borderId="71" xfId="0" applyNumberFormat="1" applyFont="1" applyFill="1" applyBorder="1" applyAlignment="1">
      <alignment horizontal="center" vertical="center"/>
    </xf>
    <xf numFmtId="10" fontId="62" fillId="29" borderId="72" xfId="0" applyNumberFormat="1" applyFont="1" applyFill="1" applyBorder="1" applyAlignment="1">
      <alignment horizontal="center" vertical="center"/>
    </xf>
    <xf numFmtId="10" fontId="62" fillId="29" borderId="73" xfId="0" applyNumberFormat="1" applyFont="1" applyFill="1" applyBorder="1" applyAlignment="1">
      <alignment horizontal="center" vertical="center"/>
    </xf>
    <xf numFmtId="10" fontId="62" fillId="29" borderId="91" xfId="0" applyNumberFormat="1" applyFont="1" applyFill="1" applyBorder="1" applyAlignment="1">
      <alignment horizontal="center" vertical="center"/>
    </xf>
    <xf numFmtId="10" fontId="62" fillId="29" borderId="99" xfId="0" applyNumberFormat="1" applyFont="1" applyFill="1" applyBorder="1" applyAlignment="1">
      <alignment horizontal="center" vertical="center"/>
    </xf>
    <xf numFmtId="10" fontId="66" fillId="0" borderId="120" xfId="0" applyNumberFormat="1" applyFont="1" applyBorder="1" applyAlignment="1">
      <alignment horizontal="center" vertical="center"/>
    </xf>
    <xf numFmtId="10" fontId="62" fillId="29" borderId="88" xfId="0" applyNumberFormat="1" applyFont="1" applyFill="1" applyBorder="1" applyAlignment="1">
      <alignment horizontal="center" vertical="center"/>
    </xf>
    <xf numFmtId="10" fontId="61" fillId="0" borderId="57" xfId="196" applyNumberFormat="1" applyFont="1" applyBorder="1" applyAlignment="1">
      <alignment horizontal="center" vertical="center"/>
    </xf>
    <xf numFmtId="10" fontId="61" fillId="29" borderId="122" xfId="196" applyNumberFormat="1" applyFont="1" applyFill="1" applyBorder="1" applyAlignment="1">
      <alignment horizontal="center" vertical="center"/>
    </xf>
    <xf numFmtId="10" fontId="61" fillId="0" borderId="123" xfId="196" applyNumberFormat="1" applyFont="1" applyBorder="1" applyAlignment="1">
      <alignment horizontal="center" vertical="center"/>
    </xf>
    <xf numFmtId="10" fontId="61" fillId="29" borderId="57" xfId="196" applyNumberFormat="1" applyFont="1" applyFill="1" applyBorder="1" applyAlignment="1">
      <alignment horizontal="center" vertical="center"/>
    </xf>
    <xf numFmtId="10" fontId="62" fillId="0" borderId="73" xfId="0" applyNumberFormat="1" applyFont="1" applyFill="1" applyBorder="1" applyAlignment="1">
      <alignment horizontal="center" vertical="center"/>
    </xf>
    <xf numFmtId="10" fontId="62" fillId="0" borderId="91" xfId="0" applyNumberFormat="1" applyFont="1" applyFill="1" applyBorder="1" applyAlignment="1">
      <alignment horizontal="center" vertical="center"/>
    </xf>
    <xf numFmtId="10" fontId="62" fillId="0" borderId="72" xfId="0" applyNumberFormat="1" applyFont="1" applyFill="1" applyBorder="1" applyAlignment="1">
      <alignment horizontal="center" vertical="center"/>
    </xf>
    <xf numFmtId="10" fontId="62" fillId="29" borderId="74" xfId="0" applyNumberFormat="1" applyFont="1" applyFill="1" applyBorder="1" applyAlignment="1">
      <alignment horizontal="center" vertical="center"/>
    </xf>
    <xf numFmtId="10" fontId="62" fillId="29" borderId="75" xfId="0" applyNumberFormat="1" applyFont="1" applyFill="1" applyBorder="1" applyAlignment="1">
      <alignment horizontal="center" vertical="center"/>
    </xf>
    <xf numFmtId="10" fontId="62" fillId="29" borderId="76" xfId="0" applyNumberFormat="1" applyFont="1" applyFill="1" applyBorder="1" applyAlignment="1">
      <alignment horizontal="center" vertical="center"/>
    </xf>
    <xf numFmtId="10" fontId="62" fillId="29" borderId="92" xfId="0" applyNumberFormat="1" applyFont="1" applyFill="1" applyBorder="1" applyAlignment="1">
      <alignment horizontal="center" vertical="center"/>
    </xf>
    <xf numFmtId="10" fontId="62" fillId="29" borderId="100" xfId="0" applyNumberFormat="1" applyFont="1" applyFill="1" applyBorder="1" applyAlignment="1">
      <alignment horizontal="center" vertical="center"/>
    </xf>
    <xf numFmtId="10" fontId="61" fillId="0" borderId="83" xfId="196" applyNumberFormat="1" applyFont="1" applyBorder="1" applyAlignment="1">
      <alignment horizontal="center" vertical="center"/>
    </xf>
    <xf numFmtId="10" fontId="61" fillId="0" borderId="84" xfId="196" applyNumberFormat="1" applyFont="1" applyBorder="1" applyAlignment="1">
      <alignment horizontal="center" vertical="center"/>
    </xf>
    <xf numFmtId="10" fontId="61" fillId="0" borderId="85" xfId="196" applyNumberFormat="1" applyFont="1" applyBorder="1" applyAlignment="1">
      <alignment horizontal="center" vertical="center"/>
    </xf>
    <xf numFmtId="10" fontId="61" fillId="0" borderId="95" xfId="196" applyNumberFormat="1" applyFont="1" applyBorder="1" applyAlignment="1">
      <alignment horizontal="center" vertical="center"/>
    </xf>
    <xf numFmtId="10" fontId="61" fillId="0" borderId="103" xfId="196" applyNumberFormat="1" applyFont="1" applyBorder="1" applyAlignment="1">
      <alignment horizontal="center" vertical="center"/>
    </xf>
    <xf numFmtId="0" fontId="61" fillId="0" borderId="0" xfId="0" applyFont="1" applyAlignment="1">
      <alignment horizontal="center"/>
    </xf>
    <xf numFmtId="10" fontId="61" fillId="0" borderId="86" xfId="196" applyNumberFormat="1" applyFont="1" applyBorder="1" applyAlignment="1">
      <alignment horizontal="center" vertical="center"/>
    </xf>
    <xf numFmtId="10" fontId="61" fillId="0" borderId="87" xfId="196" applyNumberFormat="1" applyFont="1" applyBorder="1" applyAlignment="1">
      <alignment horizontal="center" vertical="center"/>
    </xf>
    <xf numFmtId="10" fontId="61" fillId="0" borderId="88" xfId="196" applyNumberFormat="1" applyFont="1" applyBorder="1" applyAlignment="1">
      <alignment horizontal="center" vertical="center"/>
    </xf>
    <xf numFmtId="10" fontId="61" fillId="0" borderId="96" xfId="196" applyNumberFormat="1" applyFont="1" applyBorder="1" applyAlignment="1">
      <alignment horizontal="center" vertical="center"/>
    </xf>
    <xf numFmtId="10" fontId="61" fillId="0" borderId="104" xfId="196" applyNumberFormat="1" applyFont="1" applyBorder="1" applyAlignment="1">
      <alignment horizontal="center" vertical="center"/>
    </xf>
    <xf numFmtId="0" fontId="61" fillId="0" borderId="0" xfId="0" applyFont="1" applyAlignment="1">
      <alignment horizontal="left" wrapText="1"/>
    </xf>
    <xf numFmtId="10" fontId="61" fillId="0" borderId="0" xfId="0" applyNumberFormat="1" applyFont="1" applyAlignment="1">
      <alignment horizontal="center"/>
    </xf>
    <xf numFmtId="164" fontId="61" fillId="0" borderId="0" xfId="197" applyNumberFormat="1" applyFont="1" applyAlignment="1">
      <alignment horizontal="center"/>
    </xf>
    <xf numFmtId="164" fontId="61" fillId="0" borderId="0" xfId="0" applyNumberFormat="1" applyFont="1" applyAlignment="1">
      <alignment horizontal="center"/>
    </xf>
    <xf numFmtId="43" fontId="61" fillId="0" borderId="0" xfId="197" applyFont="1" applyAlignment="1">
      <alignment horizontal="center"/>
    </xf>
    <xf numFmtId="0" fontId="71" fillId="0" borderId="0" xfId="0" applyFont="1"/>
    <xf numFmtId="0" fontId="6" fillId="37" borderId="0" xfId="0" applyFont="1" applyFill="1" applyAlignment="1">
      <alignment vertical="center"/>
    </xf>
    <xf numFmtId="0" fontId="4" fillId="37" borderId="0" xfId="0" applyFont="1" applyFill="1" applyAlignment="1">
      <alignment vertical="center"/>
    </xf>
    <xf numFmtId="0" fontId="4" fillId="28" borderId="0" xfId="0" applyFont="1" applyFill="1" applyAlignment="1">
      <alignment vertical="center"/>
    </xf>
    <xf numFmtId="0" fontId="66" fillId="0" borderId="52" xfId="0" applyFont="1" applyBorder="1" applyAlignment="1">
      <alignment horizontal="center" vertical="center"/>
    </xf>
    <xf numFmtId="0" fontId="66" fillId="0" borderId="52" xfId="0" applyFont="1" applyBorder="1" applyAlignment="1">
      <alignment horizontal="center" vertical="center"/>
    </xf>
    <xf numFmtId="0" fontId="66" fillId="0" borderId="54" xfId="0" applyFont="1" applyBorder="1" applyAlignment="1">
      <alignment horizontal="center" vertical="center"/>
    </xf>
    <xf numFmtId="10" fontId="60" fillId="0" borderId="73" xfId="0" applyNumberFormat="1" applyFont="1" applyFill="1" applyBorder="1" applyAlignment="1">
      <alignment horizontal="center" vertical="center"/>
    </xf>
    <xf numFmtId="10" fontId="66" fillId="0" borderId="76" xfId="0" applyNumberFormat="1" applyFont="1" applyFill="1" applyBorder="1" applyAlignment="1">
      <alignment horizontal="center" vertical="center"/>
    </xf>
    <xf numFmtId="10" fontId="66" fillId="0" borderId="92" xfId="0" applyNumberFormat="1" applyFont="1" applyFill="1" applyBorder="1" applyAlignment="1">
      <alignment horizontal="center" vertical="center"/>
    </xf>
    <xf numFmtId="10" fontId="66" fillId="0" borderId="75" xfId="0" applyNumberFormat="1" applyFont="1" applyFill="1" applyBorder="1" applyAlignment="1">
      <alignment horizontal="center" vertical="center"/>
    </xf>
    <xf numFmtId="10" fontId="66" fillId="0" borderId="100" xfId="0" applyNumberFormat="1" applyFont="1" applyFill="1" applyBorder="1" applyAlignment="1">
      <alignment horizontal="center" vertical="center"/>
    </xf>
    <xf numFmtId="10" fontId="60" fillId="0" borderId="91" xfId="0" applyNumberFormat="1" applyFont="1" applyFill="1" applyBorder="1" applyAlignment="1">
      <alignment horizontal="center" vertical="center"/>
    </xf>
    <xf numFmtId="10" fontId="60" fillId="0" borderId="72" xfId="0" applyNumberFormat="1" applyFont="1" applyFill="1" applyBorder="1" applyAlignment="1">
      <alignment horizontal="center" vertical="center"/>
    </xf>
    <xf numFmtId="10" fontId="60" fillId="0" borderId="99" xfId="0" applyNumberFormat="1" applyFont="1" applyFill="1" applyBorder="1" applyAlignment="1">
      <alignment horizontal="center" vertical="center"/>
    </xf>
    <xf numFmtId="0" fontId="76" fillId="0" borderId="0" xfId="0" applyFont="1" applyAlignment="1">
      <alignment horizontal="center"/>
    </xf>
    <xf numFmtId="0" fontId="61" fillId="0" borderId="0" xfId="0" applyFont="1" applyAlignment="1">
      <alignment wrapText="1"/>
    </xf>
    <xf numFmtId="0" fontId="61" fillId="0" borderId="0" xfId="0" applyFont="1" applyAlignment="1">
      <alignment horizontal="center" wrapText="1"/>
    </xf>
    <xf numFmtId="0" fontId="77" fillId="0" borderId="58" xfId="0" applyFont="1" applyBorder="1" applyAlignment="1">
      <alignment horizontal="center" vertical="center" wrapText="1"/>
    </xf>
    <xf numFmtId="0" fontId="77" fillId="0" borderId="26" xfId="0" applyFont="1" applyBorder="1" applyAlignment="1">
      <alignment horizontal="center" vertical="center" wrapText="1"/>
    </xf>
    <xf numFmtId="0" fontId="61" fillId="0" borderId="32" xfId="0" applyFont="1" applyBorder="1"/>
    <xf numFmtId="0" fontId="61" fillId="0" borderId="0" xfId="0" applyFont="1" applyBorder="1"/>
    <xf numFmtId="0" fontId="61" fillId="0" borderId="26" xfId="0" applyFont="1" applyBorder="1"/>
    <xf numFmtId="10" fontId="66" fillId="0" borderId="57" xfId="196" applyNumberFormat="1" applyFont="1" applyBorder="1" applyAlignment="1">
      <alignment horizontal="center" vertical="center"/>
    </xf>
    <xf numFmtId="10" fontId="66" fillId="0" borderId="0" xfId="196" applyNumberFormat="1" applyFont="1" applyBorder="1" applyAlignment="1">
      <alignment horizontal="center" vertical="center"/>
    </xf>
    <xf numFmtId="10" fontId="66" fillId="25" borderId="55" xfId="196" applyNumberFormat="1" applyFont="1" applyFill="1" applyBorder="1" applyAlignment="1">
      <alignment horizontal="center" vertical="center"/>
    </xf>
    <xf numFmtId="0" fontId="77" fillId="25" borderId="59" xfId="0" applyFont="1" applyFill="1" applyBorder="1" applyAlignment="1">
      <alignment horizontal="center" vertical="center" wrapText="1"/>
    </xf>
    <xf numFmtId="10" fontId="66" fillId="0" borderId="25" xfId="196" applyNumberFormat="1" applyFont="1" applyBorder="1" applyAlignment="1">
      <alignment horizontal="center" vertical="center"/>
    </xf>
    <xf numFmtId="10" fontId="66" fillId="29" borderId="28" xfId="196" applyNumberFormat="1" applyFont="1" applyFill="1" applyBorder="1" applyAlignment="1">
      <alignment horizontal="center" vertical="center"/>
    </xf>
    <xf numFmtId="10" fontId="66" fillId="0" borderId="29" xfId="196" applyNumberFormat="1" applyFont="1" applyBorder="1" applyAlignment="1">
      <alignment horizontal="center" vertical="center"/>
    </xf>
    <xf numFmtId="10" fontId="66" fillId="29" borderId="31" xfId="196" applyNumberFormat="1" applyFont="1" applyFill="1" applyBorder="1" applyAlignment="1">
      <alignment horizontal="center" vertical="center"/>
    </xf>
    <xf numFmtId="10" fontId="66" fillId="0" borderId="30" xfId="196" applyNumberFormat="1" applyFont="1" applyBorder="1" applyAlignment="1">
      <alignment horizontal="center" vertical="center"/>
    </xf>
    <xf numFmtId="10" fontId="66" fillId="29" borderId="14" xfId="196" applyNumberFormat="1" applyFont="1" applyFill="1" applyBorder="1" applyAlignment="1">
      <alignment horizontal="center" vertical="center"/>
    </xf>
    <xf numFmtId="10" fontId="66" fillId="29" borderId="25" xfId="196" applyNumberFormat="1" applyFont="1" applyFill="1" applyBorder="1" applyAlignment="1">
      <alignment horizontal="center" vertical="center"/>
    </xf>
    <xf numFmtId="10" fontId="66" fillId="0" borderId="63" xfId="196" applyNumberFormat="1" applyFont="1" applyBorder="1" applyAlignment="1">
      <alignment horizontal="center" vertical="center"/>
    </xf>
    <xf numFmtId="10" fontId="66" fillId="29" borderId="43" xfId="196" applyNumberFormat="1" applyFont="1" applyFill="1" applyBorder="1" applyAlignment="1">
      <alignment horizontal="center" vertical="center"/>
    </xf>
    <xf numFmtId="10" fontId="66" fillId="0" borderId="42" xfId="196" applyNumberFormat="1" applyFont="1" applyBorder="1" applyAlignment="1">
      <alignment horizontal="center" vertical="center"/>
    </xf>
    <xf numFmtId="0" fontId="79" fillId="39" borderId="142" xfId="0" applyFont="1" applyFill="1" applyBorder="1" applyAlignment="1">
      <alignment horizontal="center" vertical="center" wrapText="1" readingOrder="1"/>
    </xf>
    <xf numFmtId="0" fontId="80" fillId="0" borderId="142" xfId="0" applyFont="1" applyBorder="1" applyAlignment="1">
      <alignment horizontal="center" vertical="center" wrapText="1" readingOrder="1"/>
    </xf>
    <xf numFmtId="0" fontId="81" fillId="0" borderId="142" xfId="0" applyFont="1" applyBorder="1" applyAlignment="1">
      <alignment horizontal="left" vertical="center" wrapText="1" readingOrder="1"/>
    </xf>
    <xf numFmtId="9" fontId="81" fillId="0" borderId="142" xfId="0" applyNumberFormat="1" applyFont="1" applyBorder="1" applyAlignment="1">
      <alignment horizontal="center" vertical="center" wrapText="1" readingOrder="1"/>
    </xf>
    <xf numFmtId="0" fontId="81" fillId="0" borderId="142" xfId="0" applyFont="1" applyBorder="1" applyAlignment="1">
      <alignment horizontal="center" vertical="center" wrapText="1" readingOrder="1"/>
    </xf>
    <xf numFmtId="0" fontId="61" fillId="0" borderId="0" xfId="0" applyFont="1" applyAlignment="1">
      <alignment horizontal="center" vertical="center" wrapText="1"/>
    </xf>
    <xf numFmtId="0" fontId="61" fillId="0" borderId="146" xfId="0" applyFont="1" applyBorder="1"/>
    <xf numFmtId="0" fontId="61" fillId="0" borderId="147" xfId="0" applyFont="1" applyBorder="1"/>
    <xf numFmtId="0" fontId="61" fillId="0" borderId="148" xfId="0" applyFont="1" applyBorder="1"/>
    <xf numFmtId="0" fontId="58" fillId="18" borderId="47" xfId="1" applyFont="1" applyFill="1" applyBorder="1" applyAlignment="1">
      <alignment horizontal="center" vertical="center" wrapText="1"/>
    </xf>
    <xf numFmtId="0" fontId="60" fillId="9" borderId="47" xfId="1" applyFont="1" applyFill="1" applyBorder="1" applyAlignment="1">
      <alignment horizontal="left" vertical="center" wrapText="1"/>
    </xf>
    <xf numFmtId="0" fontId="60" fillId="9" borderId="121" xfId="1" applyFont="1" applyFill="1" applyBorder="1" applyAlignment="1">
      <alignment horizontal="left" vertical="center" wrapText="1"/>
    </xf>
    <xf numFmtId="0" fontId="60" fillId="6" borderId="47" xfId="1" applyFont="1" applyFill="1" applyBorder="1" applyAlignment="1">
      <alignment horizontal="left" vertical="center" wrapText="1"/>
    </xf>
    <xf numFmtId="0" fontId="60" fillId="6" borderId="121" xfId="1" applyFont="1" applyFill="1" applyBorder="1" applyAlignment="1">
      <alignment horizontal="left" vertical="center" wrapText="1"/>
    </xf>
    <xf numFmtId="9" fontId="60" fillId="6" borderId="47" xfId="0" applyNumberFormat="1" applyFont="1" applyFill="1" applyBorder="1" applyAlignment="1">
      <alignment horizontal="left" vertical="center" wrapText="1"/>
    </xf>
    <xf numFmtId="9" fontId="60" fillId="6" borderId="121" xfId="0" applyNumberFormat="1" applyFont="1" applyFill="1" applyBorder="1" applyAlignment="1">
      <alignment horizontal="left" vertical="center" wrapText="1"/>
    </xf>
    <xf numFmtId="0" fontId="60" fillId="36" borderId="47" xfId="0" applyFont="1" applyFill="1" applyBorder="1" applyAlignment="1">
      <alignment horizontal="left" vertical="center" wrapText="1" readingOrder="1"/>
    </xf>
    <xf numFmtId="0" fontId="60" fillId="36" borderId="121" xfId="0" applyFont="1" applyFill="1" applyBorder="1" applyAlignment="1">
      <alignment horizontal="left" vertical="center" wrapText="1" readingOrder="1"/>
    </xf>
    <xf numFmtId="0" fontId="60" fillId="36" borderId="47" xfId="0" applyFont="1" applyFill="1" applyBorder="1" applyAlignment="1">
      <alignment horizontal="left" vertical="center" wrapText="1"/>
    </xf>
    <xf numFmtId="0" fontId="60" fillId="36" borderId="121" xfId="0" applyFont="1" applyFill="1" applyBorder="1" applyAlignment="1">
      <alignment horizontal="left" vertical="center" wrapText="1"/>
    </xf>
    <xf numFmtId="0" fontId="60" fillId="35" borderId="47" xfId="0" applyFont="1" applyFill="1" applyBorder="1" applyAlignment="1">
      <alignment horizontal="left" vertical="center" wrapText="1"/>
    </xf>
    <xf numFmtId="0" fontId="60" fillId="35" borderId="121" xfId="0" applyFont="1" applyFill="1" applyBorder="1" applyAlignment="1">
      <alignment horizontal="left" vertical="center" wrapText="1"/>
    </xf>
    <xf numFmtId="0" fontId="60" fillId="34" borderId="47" xfId="3" applyFont="1" applyFill="1" applyBorder="1" applyAlignment="1" applyProtection="1">
      <alignment horizontal="left" vertical="center" wrapText="1"/>
      <protection locked="0"/>
    </xf>
    <xf numFmtId="0" fontId="60" fillId="34" borderId="121" xfId="3" applyFont="1" applyFill="1" applyBorder="1" applyAlignment="1" applyProtection="1">
      <alignment horizontal="left" vertical="center" wrapText="1"/>
      <protection locked="0"/>
    </xf>
    <xf numFmtId="0" fontId="60" fillId="33" borderId="47" xfId="0" applyFont="1" applyFill="1" applyBorder="1" applyAlignment="1">
      <alignment horizontal="left" vertical="center" wrapText="1"/>
    </xf>
    <xf numFmtId="0" fontId="60" fillId="33" borderId="121" xfId="0" applyFont="1" applyFill="1" applyBorder="1" applyAlignment="1">
      <alignment horizontal="left" vertical="center" wrapText="1"/>
    </xf>
    <xf numFmtId="0" fontId="60" fillId="19" borderId="47" xfId="1" applyFont="1" applyFill="1" applyBorder="1" applyAlignment="1">
      <alignment horizontal="left" vertical="center" wrapText="1"/>
    </xf>
    <xf numFmtId="0" fontId="60" fillId="19" borderId="121" xfId="1" applyFont="1" applyFill="1" applyBorder="1" applyAlignment="1">
      <alignment horizontal="left" vertical="center" wrapText="1"/>
    </xf>
    <xf numFmtId="0" fontId="60" fillId="19" borderId="47" xfId="3" applyFont="1" applyFill="1" applyBorder="1" applyAlignment="1" applyProtection="1">
      <alignment horizontal="left" vertical="center" wrapText="1"/>
      <protection locked="0"/>
    </xf>
    <xf numFmtId="0" fontId="60" fillId="19" borderId="121" xfId="3" applyFont="1" applyFill="1" applyBorder="1" applyAlignment="1" applyProtection="1">
      <alignment horizontal="left" vertical="center" wrapText="1"/>
      <protection locked="0"/>
    </xf>
    <xf numFmtId="10" fontId="60" fillId="19" borderId="47" xfId="0" applyNumberFormat="1" applyFont="1" applyFill="1" applyBorder="1" applyAlignment="1">
      <alignment horizontal="left" vertical="center" wrapText="1"/>
    </xf>
    <xf numFmtId="10" fontId="60" fillId="19" borderId="121" xfId="0" applyNumberFormat="1" applyFont="1" applyFill="1" applyBorder="1" applyAlignment="1">
      <alignment horizontal="left" vertical="center" wrapText="1"/>
    </xf>
    <xf numFmtId="0" fontId="60" fillId="32" borderId="47" xfId="0" applyFont="1" applyFill="1" applyBorder="1" applyAlignment="1">
      <alignment horizontal="left" vertical="center" wrapText="1" readingOrder="1"/>
    </xf>
    <xf numFmtId="0" fontId="60" fillId="32" borderId="121" xfId="0" applyFont="1" applyFill="1" applyBorder="1" applyAlignment="1">
      <alignment horizontal="left" vertical="center" wrapText="1" readingOrder="1"/>
    </xf>
    <xf numFmtId="0" fontId="60" fillId="32" borderId="47" xfId="0" applyFont="1" applyFill="1" applyBorder="1" applyAlignment="1">
      <alignment horizontal="left" vertical="center" wrapText="1"/>
    </xf>
    <xf numFmtId="0" fontId="60" fillId="32" borderId="121" xfId="0" applyFont="1" applyFill="1" applyBorder="1" applyAlignment="1">
      <alignment horizontal="left" vertical="center" wrapText="1"/>
    </xf>
    <xf numFmtId="0" fontId="60" fillId="32" borderId="48" xfId="0" applyFont="1" applyFill="1" applyBorder="1" applyAlignment="1">
      <alignment horizontal="left" vertical="center" wrapText="1"/>
    </xf>
    <xf numFmtId="15" fontId="60" fillId="32" borderId="121" xfId="0" applyNumberFormat="1" applyFont="1" applyFill="1" applyBorder="1" applyAlignment="1">
      <alignment horizontal="left" vertical="center" wrapText="1"/>
    </xf>
    <xf numFmtId="15" fontId="60" fillId="32" borderId="47" xfId="0" applyNumberFormat="1" applyFont="1" applyFill="1" applyBorder="1" applyAlignment="1">
      <alignment horizontal="left" vertical="center" wrapText="1"/>
    </xf>
    <xf numFmtId="0" fontId="60" fillId="32" borderId="47" xfId="0" applyFont="1" applyFill="1" applyBorder="1" applyAlignment="1">
      <alignment horizontal="left" vertical="center"/>
    </xf>
    <xf numFmtId="0" fontId="60" fillId="32" borderId="121" xfId="0" applyFont="1" applyFill="1" applyBorder="1" applyAlignment="1">
      <alignment horizontal="left" vertical="center"/>
    </xf>
    <xf numFmtId="0" fontId="60" fillId="32" borderId="48" xfId="0" applyFont="1" applyFill="1" applyBorder="1" applyAlignment="1">
      <alignment horizontal="left" vertical="center"/>
    </xf>
    <xf numFmtId="10" fontId="82" fillId="29" borderId="70" xfId="0" applyNumberFormat="1" applyFont="1" applyFill="1" applyBorder="1" applyAlignment="1">
      <alignment horizontal="center" vertical="center"/>
    </xf>
    <xf numFmtId="0" fontId="22" fillId="19" borderId="12" xfId="0" applyFont="1" applyFill="1" applyBorder="1" applyAlignment="1">
      <alignment horizontal="center" vertical="center" wrapText="1"/>
    </xf>
    <xf numFmtId="0" fontId="22" fillId="19" borderId="16" xfId="0" applyFont="1" applyFill="1" applyBorder="1" applyAlignment="1">
      <alignment horizontal="center" vertical="center" wrapText="1"/>
    </xf>
    <xf numFmtId="0" fontId="22" fillId="19" borderId="17" xfId="0" applyFont="1" applyFill="1" applyBorder="1" applyAlignment="1">
      <alignment horizontal="center" vertical="center" wrapText="1"/>
    </xf>
    <xf numFmtId="0" fontId="2" fillId="0" borderId="5" xfId="2" applyFont="1" applyFill="1" applyBorder="1" applyAlignment="1">
      <alignment horizontal="center" vertical="center" wrapText="1"/>
    </xf>
    <xf numFmtId="0" fontId="4" fillId="17" borderId="1" xfId="3" applyFont="1" applyFill="1" applyBorder="1" applyAlignment="1" applyProtection="1">
      <alignment horizontal="center" vertical="center" wrapText="1"/>
      <protection locked="0"/>
    </xf>
    <xf numFmtId="15" fontId="4" fillId="17" borderId="12" xfId="0" applyNumberFormat="1" applyFont="1" applyFill="1" applyBorder="1" applyAlignment="1">
      <alignment vertical="center" wrapText="1"/>
    </xf>
    <xf numFmtId="0" fontId="4" fillId="15" borderId="15" xfId="0" applyFont="1" applyFill="1" applyBorder="1" applyAlignment="1">
      <alignment vertical="center" wrapText="1"/>
    </xf>
    <xf numFmtId="0" fontId="4" fillId="15" borderId="12" xfId="0" applyFont="1" applyFill="1" applyBorder="1" applyAlignment="1">
      <alignment vertical="center" wrapText="1"/>
    </xf>
    <xf numFmtId="0" fontId="6" fillId="8" borderId="12" xfId="0" applyFont="1" applyFill="1" applyBorder="1" applyAlignment="1">
      <alignment vertical="center" wrapText="1"/>
    </xf>
    <xf numFmtId="0" fontId="20" fillId="16" borderId="15" xfId="1" applyFont="1" applyFill="1" applyBorder="1" applyAlignment="1">
      <alignment vertical="center" wrapText="1"/>
    </xf>
    <xf numFmtId="0" fontId="20" fillId="16" borderId="12" xfId="1" applyFont="1" applyFill="1" applyBorder="1" applyAlignment="1">
      <alignment vertical="center" wrapText="1"/>
    </xf>
    <xf numFmtId="0" fontId="6" fillId="16" borderId="6"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12" xfId="0" applyFont="1" applyFill="1" applyBorder="1" applyAlignment="1">
      <alignment vertical="center" wrapText="1"/>
    </xf>
    <xf numFmtId="0" fontId="6" fillId="13" borderId="1" xfId="0" applyFont="1" applyFill="1" applyBorder="1" applyAlignment="1">
      <alignment vertical="center" wrapText="1"/>
    </xf>
    <xf numFmtId="0" fontId="6" fillId="13" borderId="12" xfId="0" applyFont="1" applyFill="1" applyBorder="1" applyAlignment="1">
      <alignment vertical="center" wrapText="1"/>
    </xf>
    <xf numFmtId="0" fontId="6" fillId="16" borderId="7" xfId="3" applyFill="1" applyBorder="1" applyAlignment="1" applyProtection="1">
      <alignment horizontal="center" vertical="center" wrapText="1"/>
      <protection locked="0"/>
    </xf>
    <xf numFmtId="0" fontId="6" fillId="16" borderId="1" xfId="3" applyFill="1" applyBorder="1" applyAlignment="1" applyProtection="1">
      <alignment horizontal="center" vertical="center" wrapText="1"/>
      <protection locked="0"/>
    </xf>
    <xf numFmtId="0" fontId="6" fillId="16" borderId="10" xfId="3" applyFill="1" applyBorder="1" applyAlignment="1" applyProtection="1">
      <alignment horizontal="center" vertical="center" wrapText="1"/>
      <protection locked="0"/>
    </xf>
    <xf numFmtId="0" fontId="6" fillId="13" borderId="7" xfId="0" applyFont="1" applyFill="1" applyBorder="1" applyAlignment="1">
      <alignment vertical="center" wrapText="1"/>
    </xf>
    <xf numFmtId="0" fontId="6" fillId="13" borderId="1"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4" borderId="1" xfId="3" applyFill="1" applyBorder="1" applyAlignment="1" applyProtection="1">
      <alignment horizontal="center" vertical="center" wrapText="1"/>
      <protection locked="0"/>
    </xf>
    <xf numFmtId="0" fontId="6" fillId="17" borderId="8" xfId="0" applyFont="1" applyFill="1" applyBorder="1" applyAlignment="1">
      <alignment horizontal="center" vertical="center" wrapText="1"/>
    </xf>
    <xf numFmtId="0" fontId="6" fillId="17" borderId="8" xfId="0" applyFont="1" applyFill="1" applyBorder="1" applyAlignment="1">
      <alignment horizontal="left" vertical="center" wrapText="1"/>
    </xf>
    <xf numFmtId="0" fontId="0" fillId="0" borderId="8" xfId="0" applyBorder="1" applyAlignment="1">
      <alignment horizontal="left" vertical="center" wrapText="1"/>
    </xf>
    <xf numFmtId="0" fontId="5" fillId="17" borderId="1" xfId="0" applyFont="1" applyFill="1" applyBorder="1" applyAlignment="1">
      <alignment horizontal="left" vertical="center" wrapText="1"/>
    </xf>
    <xf numFmtId="0" fontId="0" fillId="0" borderId="1" xfId="0" applyBorder="1" applyAlignment="1">
      <alignment horizontal="left" vertical="center" wrapText="1"/>
    </xf>
    <xf numFmtId="0" fontId="4" fillId="17" borderId="8" xfId="0" applyFont="1" applyFill="1" applyBorder="1" applyAlignment="1">
      <alignment vertical="center" wrapText="1"/>
    </xf>
    <xf numFmtId="0" fontId="0" fillId="17" borderId="8" xfId="0" applyFill="1" applyBorder="1" applyAlignment="1">
      <alignment vertical="center" wrapText="1"/>
    </xf>
    <xf numFmtId="0" fontId="0" fillId="0" borderId="9" xfId="0" applyBorder="1" applyAlignment="1">
      <alignment vertical="center"/>
    </xf>
    <xf numFmtId="0" fontId="4" fillId="17" borderId="1" xfId="0" applyFont="1" applyFill="1" applyBorder="1" applyAlignment="1">
      <alignment vertical="center" wrapText="1"/>
    </xf>
    <xf numFmtId="0" fontId="0" fillId="17" borderId="1" xfId="0" applyFill="1" applyBorder="1" applyAlignment="1">
      <alignment vertical="center" wrapText="1"/>
    </xf>
    <xf numFmtId="0" fontId="6" fillId="12" borderId="6"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10" xfId="0" applyFont="1" applyFill="1" applyBorder="1" applyAlignment="1">
      <alignment horizontal="center" vertical="center" wrapText="1"/>
    </xf>
    <xf numFmtId="9" fontId="6" fillId="13" borderId="7" xfId="0" applyNumberFormat="1" applyFont="1" applyFill="1" applyBorder="1" applyAlignment="1">
      <alignment vertical="center" wrapText="1"/>
    </xf>
    <xf numFmtId="9" fontId="6" fillId="13" borderId="1" xfId="0" applyNumberFormat="1" applyFont="1" applyFill="1" applyBorder="1" applyAlignment="1">
      <alignment vertical="center" wrapText="1"/>
    </xf>
    <xf numFmtId="0" fontId="9" fillId="17" borderId="2" xfId="0" applyFont="1" applyFill="1" applyBorder="1" applyAlignment="1">
      <alignment horizontal="center" vertical="center" wrapText="1" readingOrder="1"/>
    </xf>
    <xf numFmtId="0" fontId="9" fillId="17" borderId="3" xfId="0" applyFont="1" applyFill="1" applyBorder="1" applyAlignment="1">
      <alignment horizontal="center" vertical="center" wrapText="1" readingOrder="1"/>
    </xf>
    <xf numFmtId="0" fontId="20" fillId="8" borderId="1" xfId="0" applyFont="1" applyFill="1" applyBorder="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vertical="center" wrapText="1" readingOrder="1"/>
    </xf>
    <xf numFmtId="9" fontId="4" fillId="17" borderId="2" xfId="0" applyNumberFormat="1" applyFont="1" applyFill="1" applyBorder="1" applyAlignment="1">
      <alignment horizontal="center" vertical="center" wrapText="1"/>
    </xf>
    <xf numFmtId="9" fontId="4" fillId="17" borderId="11" xfId="0" applyNumberFormat="1" applyFont="1" applyFill="1" applyBorder="1" applyAlignment="1">
      <alignment horizontal="center" vertical="center" wrapText="1"/>
    </xf>
    <xf numFmtId="0" fontId="9" fillId="17" borderId="11" xfId="0" applyFont="1" applyFill="1" applyBorder="1" applyAlignment="1">
      <alignment horizontal="center" vertical="center" wrapText="1" readingOrder="1"/>
    </xf>
    <xf numFmtId="0" fontId="6" fillId="17" borderId="2" xfId="0" applyFont="1" applyFill="1" applyBorder="1" applyAlignment="1">
      <alignment horizontal="left" vertical="center" wrapText="1"/>
    </xf>
    <xf numFmtId="0" fontId="6" fillId="17" borderId="11" xfId="0" applyFont="1" applyFill="1" applyBorder="1" applyAlignment="1">
      <alignment horizontal="left" vertical="center" wrapText="1"/>
    </xf>
    <xf numFmtId="0" fontId="4" fillId="16" borderId="7" xfId="3" applyFont="1" applyFill="1" applyBorder="1" applyAlignment="1" applyProtection="1">
      <alignment horizontal="center" vertical="center" wrapText="1"/>
      <protection locked="0"/>
    </xf>
    <xf numFmtId="0" fontId="4" fillId="16" borderId="1" xfId="3" applyFont="1" applyFill="1" applyBorder="1" applyAlignment="1" applyProtection="1">
      <alignment horizontal="center" vertical="center" wrapText="1"/>
      <protection locked="0"/>
    </xf>
    <xf numFmtId="0" fontId="6" fillId="15" borderId="7" xfId="0" applyFont="1" applyFill="1" applyBorder="1" applyAlignment="1">
      <alignment vertical="center" wrapText="1" readingOrder="1"/>
    </xf>
    <xf numFmtId="0" fontId="6" fillId="15" borderId="1" xfId="0" applyFont="1" applyFill="1" applyBorder="1" applyAlignment="1">
      <alignment vertical="center" wrapText="1" readingOrder="1"/>
    </xf>
    <xf numFmtId="1" fontId="6" fillId="15" borderId="7" xfId="0" applyNumberFormat="1" applyFont="1" applyFill="1" applyBorder="1" applyAlignment="1">
      <alignment vertical="center" wrapText="1"/>
    </xf>
    <xf numFmtId="1" fontId="6" fillId="15" borderId="1" xfId="0" applyNumberFormat="1" applyFont="1" applyFill="1" applyBorder="1" applyAlignment="1">
      <alignment vertical="center" wrapText="1"/>
    </xf>
    <xf numFmtId="0" fontId="6" fillId="15" borderId="7"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4" fillId="9" borderId="12" xfId="0" applyFont="1" applyFill="1" applyBorder="1" applyAlignment="1">
      <alignment vertical="center" wrapText="1"/>
    </xf>
    <xf numFmtId="0" fontId="6" fillId="9" borderId="15" xfId="1" applyFont="1" applyFill="1" applyBorder="1" applyAlignment="1">
      <alignment vertical="center" wrapText="1"/>
    </xf>
    <xf numFmtId="0" fontId="6" fillId="9" borderId="12" xfId="1" applyFont="1" applyFill="1" applyBorder="1" applyAlignment="1">
      <alignment vertical="center" wrapText="1"/>
    </xf>
    <xf numFmtId="0" fontId="4" fillId="14" borderId="6"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9" xfId="0" applyFont="1" applyFill="1" applyBorder="1" applyAlignment="1">
      <alignment horizontal="center" vertical="center" wrapText="1"/>
    </xf>
    <xf numFmtId="9" fontId="4" fillId="9" borderId="1" xfId="0" applyNumberFormat="1" applyFont="1" applyFill="1" applyBorder="1" applyAlignment="1">
      <alignment horizontal="left" vertical="center" wrapText="1"/>
    </xf>
    <xf numFmtId="0" fontId="6" fillId="9" borderId="1" xfId="1" applyFont="1" applyFill="1" applyBorder="1" applyAlignment="1">
      <alignment horizontal="center" vertical="center" wrapText="1"/>
    </xf>
    <xf numFmtId="0" fontId="6" fillId="9" borderId="7" xfId="1" applyFont="1" applyFill="1" applyBorder="1" applyAlignment="1">
      <alignment horizontal="center" vertical="center" wrapText="1"/>
    </xf>
    <xf numFmtId="0" fontId="6" fillId="9" borderId="6" xfId="1" applyFont="1" applyFill="1" applyBorder="1" applyAlignment="1">
      <alignment horizontal="center" vertical="center" wrapText="1"/>
    </xf>
    <xf numFmtId="0" fontId="6" fillId="9" borderId="8" xfId="1" applyFont="1" applyFill="1" applyBorder="1" applyAlignment="1">
      <alignment horizontal="center" vertical="center" wrapText="1"/>
    </xf>
    <xf numFmtId="0" fontId="6" fillId="9" borderId="9" xfId="1"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13" borderId="1" xfId="0" applyFont="1" applyFill="1" applyBorder="1" applyAlignment="1">
      <alignment vertical="center" wrapText="1" readingOrder="1"/>
    </xf>
    <xf numFmtId="0" fontId="6" fillId="13" borderId="15" xfId="0" applyFont="1" applyFill="1" applyBorder="1" applyAlignment="1">
      <alignment vertical="center" wrapText="1"/>
    </xf>
    <xf numFmtId="0" fontId="6" fillId="12" borderId="12" xfId="0" applyFont="1" applyFill="1" applyBorder="1" applyAlignment="1">
      <alignment vertical="center" wrapText="1"/>
    </xf>
    <xf numFmtId="0" fontId="6" fillId="9" borderId="10" xfId="1" applyFont="1" applyFill="1" applyBorder="1" applyAlignment="1">
      <alignment horizontal="center" vertical="center" wrapText="1"/>
    </xf>
    <xf numFmtId="0" fontId="5" fillId="17" borderId="2" xfId="0" applyFont="1" applyFill="1" applyBorder="1" applyAlignment="1">
      <alignment horizontal="center" vertical="center"/>
    </xf>
    <xf numFmtId="0" fontId="5" fillId="17" borderId="11" xfId="0" applyFont="1" applyFill="1" applyBorder="1" applyAlignment="1">
      <alignment horizontal="center" vertical="center"/>
    </xf>
    <xf numFmtId="0" fontId="5" fillId="2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16" fillId="18" borderId="18" xfId="2" applyFont="1" applyFill="1" applyBorder="1" applyAlignment="1">
      <alignment horizontal="center" vertical="center" wrapText="1"/>
    </xf>
    <xf numFmtId="0" fontId="16" fillId="18" borderId="0" xfId="2" applyFont="1" applyFill="1" applyAlignment="1">
      <alignment horizontal="center" vertical="center" wrapText="1"/>
    </xf>
    <xf numFmtId="0" fontId="26" fillId="17" borderId="1" xfId="0" applyFont="1" applyFill="1" applyBorder="1" applyAlignment="1">
      <alignment vertical="center" wrapText="1"/>
    </xf>
    <xf numFmtId="0" fontId="26" fillId="22" borderId="1" xfId="0" applyFont="1" applyFill="1" applyBorder="1" applyAlignment="1">
      <alignment horizontal="left" vertical="center"/>
    </xf>
    <xf numFmtId="0" fontId="26" fillId="0" borderId="1" xfId="0" applyFont="1" applyBorder="1" applyAlignment="1">
      <alignment horizontal="left" vertical="center"/>
    </xf>
    <xf numFmtId="0" fontId="6" fillId="10" borderId="1" xfId="0" applyFont="1" applyFill="1" applyBorder="1" applyAlignment="1">
      <alignment horizontal="center" vertical="center" wrapText="1"/>
    </xf>
    <xf numFmtId="0" fontId="6" fillId="10" borderId="1" xfId="0" applyFont="1" applyFill="1" applyBorder="1" applyAlignment="1">
      <alignment vertical="center" wrapText="1"/>
    </xf>
    <xf numFmtId="49" fontId="6" fillId="13" borderId="12" xfId="0" applyNumberFormat="1" applyFont="1" applyFill="1" applyBorder="1" applyAlignment="1">
      <alignment vertical="center" wrapText="1"/>
    </xf>
    <xf numFmtId="0" fontId="6" fillId="9" borderId="1" xfId="1" applyFont="1" applyFill="1" applyBorder="1" applyAlignment="1">
      <alignment horizontal="left" vertical="center" wrapText="1"/>
    </xf>
    <xf numFmtId="0" fontId="6" fillId="9" borderId="10" xfId="1" applyFont="1" applyFill="1" applyBorder="1" applyAlignment="1">
      <alignment horizontal="left" vertical="center" wrapText="1"/>
    </xf>
    <xf numFmtId="0" fontId="6" fillId="13" borderId="7" xfId="0" applyFont="1" applyFill="1" applyBorder="1" applyAlignment="1">
      <alignment horizontal="center" vertical="center" wrapText="1"/>
    </xf>
    <xf numFmtId="0" fontId="16" fillId="18" borderId="5" xfId="2" applyFont="1" applyFill="1" applyBorder="1" applyAlignment="1">
      <alignment horizontal="center" vertical="center" wrapText="1"/>
    </xf>
    <xf numFmtId="0" fontId="6" fillId="9" borderId="125" xfId="1" applyFont="1" applyFill="1" applyBorder="1" applyAlignment="1">
      <alignment horizontal="center" vertical="center" wrapText="1"/>
    </xf>
    <xf numFmtId="0" fontId="6" fillId="9" borderId="124" xfId="1" applyFont="1" applyFill="1" applyBorder="1" applyAlignment="1">
      <alignment vertical="center" wrapText="1"/>
    </xf>
    <xf numFmtId="9" fontId="4" fillId="9" borderId="1" xfId="0" applyNumberFormat="1" applyFont="1" applyFill="1" applyBorder="1" applyAlignment="1" applyProtection="1">
      <alignment horizontal="left" vertical="center" wrapText="1"/>
    </xf>
    <xf numFmtId="0" fontId="4" fillId="9" borderId="124" xfId="0" applyFont="1" applyFill="1" applyBorder="1" applyAlignment="1">
      <alignment vertical="center" wrapText="1"/>
    </xf>
    <xf numFmtId="0" fontId="6" fillId="9" borderId="11" xfId="1" applyFont="1" applyFill="1" applyBorder="1" applyAlignment="1">
      <alignment horizontal="center" vertical="center" wrapText="1"/>
    </xf>
    <xf numFmtId="0" fontId="6" fillId="9" borderId="127" xfId="1" applyFont="1" applyFill="1" applyBorder="1" applyAlignment="1">
      <alignment horizontal="center" vertical="center" wrapText="1"/>
    </xf>
    <xf numFmtId="0" fontId="4" fillId="9" borderId="128" xfId="0" applyFont="1" applyFill="1" applyBorder="1" applyAlignment="1">
      <alignment vertical="center" wrapText="1"/>
    </xf>
    <xf numFmtId="0" fontId="4" fillId="9" borderId="126" xfId="0" applyFont="1" applyFill="1" applyBorder="1" applyAlignment="1">
      <alignment vertical="center" wrapText="1"/>
    </xf>
    <xf numFmtId="0" fontId="6" fillId="9" borderId="11" xfId="1" applyFont="1" applyFill="1" applyBorder="1" applyAlignment="1">
      <alignment horizontal="left" vertical="center" wrapText="1"/>
    </xf>
    <xf numFmtId="0" fontId="6" fillId="10" borderId="127" xfId="0" applyFont="1" applyFill="1" applyBorder="1" applyAlignment="1">
      <alignment horizontal="center" vertical="center" wrapText="1"/>
    </xf>
    <xf numFmtId="0" fontId="6" fillId="10" borderId="125" xfId="0" applyFont="1" applyFill="1" applyBorder="1" applyAlignment="1">
      <alignment horizontal="center" vertical="center" wrapText="1"/>
    </xf>
    <xf numFmtId="0" fontId="6" fillId="10" borderId="128" xfId="0" applyFont="1" applyFill="1" applyBorder="1" applyAlignment="1">
      <alignment vertical="center" wrapText="1"/>
    </xf>
    <xf numFmtId="0" fontId="6" fillId="10" borderId="124" xfId="0" applyFont="1" applyFill="1" applyBorder="1" applyAlignment="1">
      <alignment vertical="center" wrapText="1"/>
    </xf>
    <xf numFmtId="0" fontId="6" fillId="10" borderId="126" xfId="0" applyFont="1" applyFill="1" applyBorder="1" applyAlignment="1">
      <alignment vertical="center" wrapText="1"/>
    </xf>
    <xf numFmtId="0" fontId="6" fillId="13" borderId="127" xfId="0" applyFont="1" applyFill="1" applyBorder="1" applyAlignment="1">
      <alignment horizontal="center" vertical="center" wrapText="1"/>
    </xf>
    <xf numFmtId="0" fontId="6" fillId="13" borderId="125" xfId="0" applyFont="1" applyFill="1" applyBorder="1" applyAlignment="1">
      <alignment horizontal="center" vertical="center" wrapText="1"/>
    </xf>
    <xf numFmtId="0" fontId="6" fillId="12" borderId="127" xfId="0" applyFont="1" applyFill="1" applyBorder="1" applyAlignment="1">
      <alignment horizontal="center" vertical="center" wrapText="1"/>
    </xf>
    <xf numFmtId="0" fontId="6" fillId="12" borderId="125" xfId="0" applyFont="1" applyFill="1" applyBorder="1" applyAlignment="1">
      <alignment horizontal="center" vertical="center" wrapText="1"/>
    </xf>
    <xf numFmtId="0" fontId="6" fillId="12" borderId="128" xfId="0" applyFont="1" applyFill="1" applyBorder="1" applyAlignment="1">
      <alignment vertical="center" wrapText="1"/>
    </xf>
    <xf numFmtId="0" fontId="6" fillId="12" borderId="126" xfId="0" applyFont="1" applyFill="1" applyBorder="1" applyAlignment="1">
      <alignment vertical="center" wrapText="1"/>
    </xf>
    <xf numFmtId="0" fontId="6" fillId="13" borderId="11" xfId="0" applyFont="1" applyFill="1" applyBorder="1" applyAlignment="1">
      <alignment horizontal="center" vertical="center" wrapText="1"/>
    </xf>
    <xf numFmtId="0" fontId="6" fillId="13" borderId="125" xfId="0" applyFont="1" applyFill="1" applyBorder="1" applyAlignment="1">
      <alignment vertical="center" wrapText="1"/>
    </xf>
    <xf numFmtId="49" fontId="6" fillId="13" borderId="124" xfId="0" applyNumberFormat="1" applyFont="1" applyFill="1" applyBorder="1" applyAlignment="1">
      <alignment vertical="center" wrapText="1"/>
    </xf>
    <xf numFmtId="49" fontId="6" fillId="13" borderId="126" xfId="0" applyNumberFormat="1" applyFont="1" applyFill="1" applyBorder="1" applyAlignment="1">
      <alignment vertical="center" wrapText="1"/>
    </xf>
    <xf numFmtId="0" fontId="6" fillId="13" borderId="127" xfId="0" applyFont="1" applyFill="1" applyBorder="1" applyAlignment="1">
      <alignment vertical="center" wrapText="1"/>
    </xf>
    <xf numFmtId="0" fontId="6" fillId="13" borderId="127" xfId="0" applyFont="1" applyFill="1" applyBorder="1" applyAlignment="1">
      <alignment vertical="center" wrapText="1" readingOrder="1"/>
    </xf>
    <xf numFmtId="0" fontId="6" fillId="13" borderId="128" xfId="0" applyFont="1" applyFill="1" applyBorder="1" applyAlignment="1">
      <alignment vertical="center" wrapText="1"/>
    </xf>
    <xf numFmtId="0" fontId="6" fillId="13" borderId="124" xfId="0" applyFont="1" applyFill="1" applyBorder="1" applyAlignment="1">
      <alignment vertical="center" wrapText="1"/>
    </xf>
    <xf numFmtId="0" fontId="4" fillId="15" borderId="136" xfId="0" applyFont="1" applyFill="1" applyBorder="1" applyAlignment="1">
      <alignment vertical="center" wrapText="1"/>
    </xf>
    <xf numFmtId="0" fontId="4" fillId="15" borderId="126" xfId="0" applyFont="1" applyFill="1" applyBorder="1" applyAlignment="1">
      <alignment vertical="center" wrapText="1"/>
    </xf>
    <xf numFmtId="0" fontId="6" fillId="14" borderId="127" xfId="3" applyFont="1" applyFill="1" applyBorder="1" applyAlignment="1" applyProtection="1">
      <alignment horizontal="center" vertical="center" wrapText="1"/>
      <protection locked="0"/>
    </xf>
    <xf numFmtId="0" fontId="6" fillId="14" borderId="125" xfId="3" applyFont="1" applyFill="1" applyBorder="1" applyAlignment="1" applyProtection="1">
      <alignment horizontal="center" vertical="center" wrapText="1"/>
      <protection locked="0"/>
    </xf>
    <xf numFmtId="0" fontId="6" fillId="14" borderId="134" xfId="0" applyFont="1" applyFill="1" applyBorder="1" applyAlignment="1">
      <alignment vertical="center" wrapText="1"/>
    </xf>
    <xf numFmtId="0" fontId="6" fillId="14" borderId="135" xfId="0" applyFont="1" applyFill="1" applyBorder="1" applyAlignment="1">
      <alignment vertical="center" wrapText="1"/>
    </xf>
    <xf numFmtId="0" fontId="6" fillId="15" borderId="125" xfId="0" applyFont="1" applyFill="1" applyBorder="1" applyAlignment="1">
      <alignment horizontal="center" vertical="center" wrapText="1"/>
    </xf>
    <xf numFmtId="1" fontId="6" fillId="15" borderId="125" xfId="0" applyNumberFormat="1" applyFont="1" applyFill="1" applyBorder="1" applyAlignment="1">
      <alignment vertical="center" wrapText="1"/>
    </xf>
    <xf numFmtId="0" fontId="6" fillId="15" borderId="125" xfId="0" applyFont="1" applyFill="1" applyBorder="1" applyAlignment="1">
      <alignment vertical="center" wrapText="1" readingOrder="1"/>
    </xf>
    <xf numFmtId="15" fontId="4" fillId="17" borderId="128" xfId="0" applyNumberFormat="1" applyFont="1" applyFill="1" applyBorder="1" applyAlignment="1">
      <alignment vertical="center" wrapText="1"/>
    </xf>
    <xf numFmtId="15" fontId="4" fillId="17" borderId="124" xfId="0" applyNumberFormat="1" applyFont="1" applyFill="1" applyBorder="1" applyAlignment="1">
      <alignment vertical="center" wrapText="1"/>
    </xf>
    <xf numFmtId="15" fontId="4" fillId="17" borderId="126" xfId="0" applyNumberFormat="1" applyFont="1" applyFill="1" applyBorder="1" applyAlignment="1">
      <alignment vertical="center" wrapText="1"/>
    </xf>
    <xf numFmtId="0" fontId="6" fillId="16" borderId="7" xfId="3" applyFont="1" applyFill="1" applyBorder="1" applyAlignment="1" applyProtection="1">
      <alignment horizontal="center" vertical="center" wrapText="1"/>
      <protection locked="0"/>
    </xf>
    <xf numFmtId="0" fontId="6" fillId="16" borderId="1" xfId="3" applyFont="1" applyFill="1" applyBorder="1" applyAlignment="1" applyProtection="1">
      <alignment horizontal="center" vertical="center" wrapText="1"/>
      <protection locked="0"/>
    </xf>
    <xf numFmtId="0" fontId="6" fillId="16" borderId="10" xfId="3" applyFont="1" applyFill="1" applyBorder="1" applyAlignment="1" applyProtection="1">
      <alignment horizontal="center" vertical="center" wrapText="1"/>
      <protection locked="0"/>
    </xf>
    <xf numFmtId="0" fontId="4" fillId="16" borderId="125" xfId="3" applyFont="1" applyFill="1" applyBorder="1" applyAlignment="1" applyProtection="1">
      <alignment horizontal="center" vertical="center" wrapText="1"/>
      <protection locked="0"/>
    </xf>
    <xf numFmtId="0" fontId="6" fillId="16" borderId="136" xfId="1" applyFont="1" applyFill="1" applyBorder="1" applyAlignment="1">
      <alignment vertical="center" wrapText="1"/>
    </xf>
    <xf numFmtId="0" fontId="6" fillId="16" borderId="124" xfId="1" applyFont="1" applyFill="1" applyBorder="1" applyAlignment="1">
      <alignment vertical="center" wrapText="1"/>
    </xf>
    <xf numFmtId="0" fontId="6" fillId="16" borderId="126" xfId="1" applyFont="1" applyFill="1" applyBorder="1" applyAlignment="1">
      <alignment vertical="center" wrapText="1"/>
    </xf>
    <xf numFmtId="0" fontId="6" fillId="16" borderId="128" xfId="0" applyFont="1" applyFill="1" applyBorder="1" applyAlignment="1">
      <alignment vertical="center" wrapText="1"/>
    </xf>
    <xf numFmtId="0" fontId="6" fillId="16" borderId="124" xfId="0" applyFont="1" applyFill="1" applyBorder="1" applyAlignment="1">
      <alignment vertical="center" wrapText="1"/>
    </xf>
    <xf numFmtId="0" fontId="6" fillId="16" borderId="126" xfId="0" applyFont="1" applyFill="1" applyBorder="1" applyAlignment="1">
      <alignment vertical="center" wrapText="1"/>
    </xf>
    <xf numFmtId="0" fontId="10" fillId="9" borderId="137" xfId="0" applyFont="1" applyFill="1" applyBorder="1" applyAlignment="1">
      <alignment horizontal="center" vertical="center"/>
    </xf>
    <xf numFmtId="0" fontId="10" fillId="9" borderId="33" xfId="0" applyFont="1" applyFill="1" applyBorder="1" applyAlignment="1">
      <alignment horizontal="center" vertical="center"/>
    </xf>
    <xf numFmtId="0" fontId="10" fillId="9" borderId="44" xfId="0" applyFont="1" applyFill="1" applyBorder="1" applyAlignment="1">
      <alignment horizontal="center" vertical="center"/>
    </xf>
    <xf numFmtId="0" fontId="9" fillId="17" borderId="138" xfId="0" applyFont="1" applyFill="1" applyBorder="1" applyAlignment="1">
      <alignment horizontal="center" vertical="center" wrapText="1" readingOrder="1"/>
    </xf>
    <xf numFmtId="0" fontId="9" fillId="17" borderId="139" xfId="0" applyFont="1" applyFill="1" applyBorder="1" applyAlignment="1">
      <alignment horizontal="center" vertical="center" wrapText="1" readingOrder="1"/>
    </xf>
    <xf numFmtId="15" fontId="4" fillId="17" borderId="112" xfId="0" applyNumberFormat="1" applyFont="1" applyFill="1" applyBorder="1" applyAlignment="1">
      <alignment vertical="center" wrapText="1"/>
    </xf>
    <xf numFmtId="15" fontId="4" fillId="17" borderId="106" xfId="0" applyNumberFormat="1" applyFont="1" applyFill="1" applyBorder="1" applyAlignment="1">
      <alignment vertical="center" wrapText="1"/>
    </xf>
    <xf numFmtId="0" fontId="4" fillId="4" borderId="140" xfId="0" applyFont="1" applyFill="1" applyBorder="1" applyAlignment="1">
      <alignment horizontal="center" vertical="center"/>
    </xf>
    <xf numFmtId="0" fontId="59" fillId="32" borderId="3" xfId="0" applyFont="1" applyFill="1" applyBorder="1" applyAlignment="1">
      <alignment horizontal="center" vertical="center" wrapText="1" readingOrder="1"/>
    </xf>
    <xf numFmtId="0" fontId="59" fillId="32" borderId="21" xfId="0" applyFont="1" applyFill="1" applyBorder="1" applyAlignment="1">
      <alignment horizontal="center" vertical="center" wrapText="1" readingOrder="1"/>
    </xf>
    <xf numFmtId="0" fontId="59" fillId="19" borderId="23" xfId="0" applyFont="1" applyFill="1" applyBorder="1" applyAlignment="1">
      <alignment vertical="center" wrapText="1"/>
    </xf>
    <xf numFmtId="165" fontId="59" fillId="19" borderId="23" xfId="196" applyNumberFormat="1" applyFont="1" applyFill="1" applyBorder="1" applyAlignment="1">
      <alignment horizontal="center" vertical="center" wrapText="1"/>
    </xf>
    <xf numFmtId="0" fontId="59" fillId="32" borderId="20" xfId="0" applyFont="1" applyFill="1" applyBorder="1" applyAlignment="1">
      <alignment vertical="center" wrapText="1" readingOrder="1"/>
    </xf>
    <xf numFmtId="0" fontId="59" fillId="32" borderId="3" xfId="0" applyFont="1" applyFill="1" applyBorder="1" applyAlignment="1">
      <alignment vertical="center" wrapText="1" readingOrder="1"/>
    </xf>
    <xf numFmtId="0" fontId="59" fillId="32" borderId="21" xfId="0" applyFont="1" applyFill="1" applyBorder="1" applyAlignment="1">
      <alignment vertical="center" wrapText="1" readingOrder="1"/>
    </xf>
    <xf numFmtId="0" fontId="59" fillId="32" borderId="20" xfId="0" applyFont="1" applyFill="1" applyBorder="1" applyAlignment="1">
      <alignment horizontal="center" vertical="center" wrapText="1" readingOrder="1"/>
    </xf>
    <xf numFmtId="0" fontId="59" fillId="32" borderId="23" xfId="0" applyFont="1" applyFill="1" applyBorder="1" applyAlignment="1">
      <alignment horizontal="left" vertical="center" wrapText="1"/>
    </xf>
    <xf numFmtId="165" fontId="59" fillId="32" borderId="23" xfId="196" applyNumberFormat="1" applyFont="1" applyFill="1" applyBorder="1" applyAlignment="1">
      <alignment horizontal="center" vertical="center" wrapText="1"/>
    </xf>
    <xf numFmtId="165" fontId="59" fillId="19" borderId="35" xfId="196" applyNumberFormat="1" applyFont="1" applyFill="1" applyBorder="1" applyAlignment="1">
      <alignment horizontal="center" vertical="center" wrapText="1"/>
    </xf>
    <xf numFmtId="0" fontId="59" fillId="19" borderId="35" xfId="0" applyFont="1" applyFill="1" applyBorder="1" applyAlignment="1">
      <alignment vertical="center" wrapText="1"/>
    </xf>
    <xf numFmtId="0" fontId="59" fillId="19" borderId="20" xfId="3" applyFont="1" applyFill="1" applyBorder="1" applyAlignment="1" applyProtection="1">
      <alignment vertical="center" wrapText="1"/>
      <protection locked="0"/>
    </xf>
    <xf numFmtId="0" fontId="59" fillId="19" borderId="3" xfId="3" applyFont="1" applyFill="1" applyBorder="1" applyAlignment="1" applyProtection="1">
      <alignment vertical="center" wrapText="1"/>
      <protection locked="0"/>
    </xf>
    <xf numFmtId="0" fontId="59" fillId="19" borderId="34" xfId="0" applyFont="1" applyFill="1" applyBorder="1" applyAlignment="1">
      <alignment vertical="center" wrapText="1"/>
    </xf>
    <xf numFmtId="165" fontId="59" fillId="19" borderId="34" xfId="196" applyNumberFormat="1" applyFont="1" applyFill="1" applyBorder="1" applyAlignment="1">
      <alignment horizontal="center" vertical="center" wrapText="1"/>
    </xf>
    <xf numFmtId="0" fontId="59" fillId="19" borderId="21" xfId="3" applyFont="1" applyFill="1" applyBorder="1" applyAlignment="1" applyProtection="1">
      <alignment vertical="center" wrapText="1"/>
      <protection locked="0"/>
    </xf>
    <xf numFmtId="0" fontId="59" fillId="32" borderId="41" xfId="0" applyFont="1" applyFill="1" applyBorder="1" applyAlignment="1">
      <alignment horizontal="left" vertical="center" wrapText="1"/>
    </xf>
    <xf numFmtId="0" fontId="59" fillId="32" borderId="21" xfId="0" applyFont="1" applyFill="1" applyBorder="1" applyAlignment="1">
      <alignment horizontal="left" vertical="center" wrapText="1"/>
    </xf>
    <xf numFmtId="165" fontId="59" fillId="32" borderId="35" xfId="196" applyNumberFormat="1" applyFont="1" applyFill="1" applyBorder="1" applyAlignment="1">
      <alignment horizontal="center" vertical="center" wrapText="1"/>
    </xf>
    <xf numFmtId="165" fontId="59" fillId="6" borderId="23" xfId="196" applyNumberFormat="1" applyFont="1" applyFill="1" applyBorder="1" applyAlignment="1">
      <alignment horizontal="center" vertical="center" wrapText="1"/>
    </xf>
    <xf numFmtId="9" fontId="59" fillId="6" borderId="23" xfId="1" applyNumberFormat="1" applyFont="1" applyFill="1" applyBorder="1" applyAlignment="1">
      <alignment vertical="center" wrapText="1"/>
    </xf>
    <xf numFmtId="0" fontId="59" fillId="6" borderId="35" xfId="1" applyFont="1" applyFill="1" applyBorder="1" applyAlignment="1">
      <alignment vertical="center" wrapText="1"/>
    </xf>
    <xf numFmtId="165" fontId="59" fillId="6" borderId="35" xfId="196" applyNumberFormat="1" applyFont="1" applyFill="1" applyBorder="1" applyAlignment="1">
      <alignment horizontal="center" vertical="center" wrapText="1"/>
    </xf>
    <xf numFmtId="0" fontId="59" fillId="36" borderId="3" xfId="0" applyFont="1" applyFill="1" applyBorder="1" applyAlignment="1">
      <alignment vertical="center" wrapText="1"/>
    </xf>
    <xf numFmtId="0" fontId="59" fillId="36" borderId="3" xfId="0" applyFont="1" applyFill="1" applyBorder="1" applyAlignment="1">
      <alignment horizontal="center" vertical="center" wrapText="1"/>
    </xf>
    <xf numFmtId="0" fontId="59" fillId="36" borderId="21" xfId="0" applyFont="1" applyFill="1" applyBorder="1" applyAlignment="1">
      <alignment horizontal="center" vertical="center" wrapText="1"/>
    </xf>
    <xf numFmtId="0" fontId="59" fillId="36" borderId="23" xfId="0" applyFont="1" applyFill="1" applyBorder="1" applyAlignment="1">
      <alignment vertical="center" wrapText="1" readingOrder="1"/>
    </xf>
    <xf numFmtId="165" fontId="59" fillId="36" borderId="23" xfId="196" applyNumberFormat="1" applyFont="1" applyFill="1" applyBorder="1" applyAlignment="1">
      <alignment horizontal="center" vertical="center" wrapText="1" readingOrder="1"/>
    </xf>
    <xf numFmtId="0" fontId="59" fillId="36" borderId="35" xfId="0" applyFont="1" applyFill="1" applyBorder="1" applyAlignment="1">
      <alignment vertical="center" wrapText="1" readingOrder="1"/>
    </xf>
    <xf numFmtId="165" fontId="59" fillId="36" borderId="35" xfId="196" applyNumberFormat="1" applyFont="1" applyFill="1" applyBorder="1" applyAlignment="1">
      <alignment horizontal="center" vertical="center" wrapText="1" readingOrder="1"/>
    </xf>
    <xf numFmtId="0" fontId="59" fillId="36" borderId="3" xfId="0" applyFont="1" applyFill="1" applyBorder="1" applyAlignment="1">
      <alignment vertical="center" wrapText="1" readingOrder="1"/>
    </xf>
    <xf numFmtId="0" fontId="59" fillId="36" borderId="34" xfId="0" applyFont="1" applyFill="1" applyBorder="1" applyAlignment="1">
      <alignment vertical="center" wrapText="1" readingOrder="1"/>
    </xf>
    <xf numFmtId="165" fontId="59" fillId="36" borderId="34" xfId="196" applyNumberFormat="1" applyFont="1" applyFill="1" applyBorder="1" applyAlignment="1">
      <alignment horizontal="center" vertical="center" wrapText="1" readingOrder="1"/>
    </xf>
    <xf numFmtId="0" fontId="59" fillId="29" borderId="22" xfId="0" applyFont="1" applyFill="1" applyBorder="1" applyAlignment="1">
      <alignment vertical="center" wrapText="1"/>
    </xf>
    <xf numFmtId="0" fontId="59" fillId="29" borderId="23" xfId="0" applyFont="1" applyFill="1" applyBorder="1" applyAlignment="1">
      <alignment vertical="center" wrapText="1"/>
    </xf>
    <xf numFmtId="0" fontId="59" fillId="6" borderId="23" xfId="1" applyFont="1" applyFill="1" applyBorder="1" applyAlignment="1">
      <alignment vertical="center" wrapText="1"/>
    </xf>
    <xf numFmtId="9" fontId="59" fillId="6" borderId="3" xfId="0" applyNumberFormat="1" applyFont="1" applyFill="1" applyBorder="1" applyAlignment="1">
      <alignment vertical="center" wrapText="1"/>
    </xf>
    <xf numFmtId="165" fontId="59" fillId="9" borderId="3" xfId="196" applyNumberFormat="1" applyFont="1" applyFill="1" applyBorder="1" applyAlignment="1">
      <alignment horizontal="center" vertical="center" wrapText="1"/>
    </xf>
    <xf numFmtId="165" fontId="59" fillId="9" borderId="34" xfId="196" applyNumberFormat="1" applyFont="1" applyFill="1" applyBorder="1" applyAlignment="1">
      <alignment horizontal="center" vertical="center" wrapText="1"/>
    </xf>
    <xf numFmtId="9" fontId="59" fillId="9" borderId="20" xfId="0" applyNumberFormat="1" applyFont="1" applyFill="1" applyBorder="1" applyAlignment="1">
      <alignment vertical="center" wrapText="1"/>
    </xf>
    <xf numFmtId="9" fontId="59" fillId="9" borderId="3" xfId="0" applyNumberFormat="1" applyFont="1" applyFill="1" applyBorder="1" applyAlignment="1">
      <alignment vertical="center" wrapText="1"/>
    </xf>
    <xf numFmtId="9" fontId="59" fillId="9" borderId="21" xfId="0" applyNumberFormat="1" applyFont="1" applyFill="1" applyBorder="1" applyAlignment="1">
      <alignment vertical="center" wrapText="1"/>
    </xf>
    <xf numFmtId="165" fontId="59" fillId="9" borderId="21" xfId="196" applyNumberFormat="1" applyFont="1" applyFill="1" applyBorder="1" applyAlignment="1">
      <alignment horizontal="center" vertical="center" wrapText="1"/>
    </xf>
    <xf numFmtId="0" fontId="59" fillId="9" borderId="23" xfId="1" applyFont="1" applyFill="1" applyBorder="1" applyAlignment="1">
      <alignment vertical="center" wrapText="1"/>
    </xf>
    <xf numFmtId="0" fontId="59" fillId="9" borderId="20" xfId="0" applyFont="1" applyFill="1" applyBorder="1" applyAlignment="1">
      <alignment vertical="center" wrapText="1"/>
    </xf>
    <xf numFmtId="0" fontId="59" fillId="9" borderId="21" xfId="0" applyFont="1" applyFill="1" applyBorder="1" applyAlignment="1">
      <alignment vertical="center" wrapText="1"/>
    </xf>
    <xf numFmtId="9" fontId="59" fillId="9" borderId="20" xfId="0" applyNumberFormat="1" applyFont="1" applyFill="1" applyBorder="1" applyAlignment="1">
      <alignment horizontal="left" vertical="center" wrapText="1"/>
    </xf>
    <xf numFmtId="9" fontId="59" fillId="9" borderId="21" xfId="0" applyNumberFormat="1" applyFont="1" applyFill="1" applyBorder="1" applyAlignment="1">
      <alignment horizontal="left" vertical="center" wrapText="1"/>
    </xf>
    <xf numFmtId="0" fontId="59" fillId="9" borderId="20" xfId="0" applyFont="1" applyFill="1" applyBorder="1" applyAlignment="1">
      <alignment vertical="center" wrapText="1" readingOrder="1"/>
    </xf>
    <xf numFmtId="0" fontId="59" fillId="9" borderId="21" xfId="0" applyFont="1" applyFill="1" applyBorder="1" applyAlignment="1">
      <alignment vertical="center" wrapText="1" readingOrder="1"/>
    </xf>
    <xf numFmtId="165" fontId="59" fillId="9" borderId="23" xfId="196" applyNumberFormat="1" applyFont="1" applyFill="1" applyBorder="1" applyAlignment="1">
      <alignment horizontal="center" vertical="center" wrapText="1"/>
    </xf>
    <xf numFmtId="165" fontId="59" fillId="9" borderId="24" xfId="196" applyNumberFormat="1" applyFont="1" applyFill="1" applyBorder="1" applyAlignment="1">
      <alignment horizontal="center" vertical="center" wrapText="1"/>
    </xf>
    <xf numFmtId="0" fontId="59" fillId="9" borderId="35" xfId="1" applyFont="1" applyFill="1" applyBorder="1" applyAlignment="1">
      <alignment vertical="center" wrapText="1"/>
    </xf>
    <xf numFmtId="165" fontId="59" fillId="9" borderId="35" xfId="196" applyNumberFormat="1" applyFont="1" applyFill="1" applyBorder="1" applyAlignment="1">
      <alignment horizontal="center" vertical="center" wrapText="1"/>
    </xf>
    <xf numFmtId="0" fontId="59" fillId="9" borderId="24" xfId="1" applyFont="1" applyFill="1" applyBorder="1" applyAlignment="1">
      <alignment vertical="center" wrapText="1"/>
    </xf>
    <xf numFmtId="0" fontId="59" fillId="9" borderId="20" xfId="1" applyFont="1" applyFill="1" applyBorder="1" applyAlignment="1">
      <alignment horizontal="left" vertical="center" wrapText="1"/>
    </xf>
    <xf numFmtId="0" fontId="59" fillId="9" borderId="3" xfId="1" applyFont="1" applyFill="1" applyBorder="1" applyAlignment="1">
      <alignment horizontal="left" vertical="center" wrapText="1"/>
    </xf>
    <xf numFmtId="0" fontId="59" fillId="9" borderId="21" xfId="1" applyFont="1" applyFill="1" applyBorder="1" applyAlignment="1">
      <alignment horizontal="left" vertical="center" wrapText="1"/>
    </xf>
    <xf numFmtId="0" fontId="59" fillId="9" borderId="3" xfId="0" applyFont="1" applyFill="1" applyBorder="1" applyAlignment="1">
      <alignment vertical="center" wrapText="1" readingOrder="1"/>
    </xf>
    <xf numFmtId="0" fontId="59" fillId="9" borderId="34" xfId="1" applyFont="1" applyFill="1" applyBorder="1" applyAlignment="1">
      <alignment vertical="center" wrapText="1"/>
    </xf>
    <xf numFmtId="0" fontId="58" fillId="18" borderId="45" xfId="1" applyFont="1" applyFill="1" applyBorder="1" applyAlignment="1">
      <alignment horizontal="center" vertical="center" wrapText="1"/>
    </xf>
    <xf numFmtId="0" fontId="58" fillId="18" borderId="46" xfId="1" applyFont="1" applyFill="1" applyBorder="1" applyAlignment="1">
      <alignment horizontal="center" vertical="center" wrapText="1"/>
    </xf>
    <xf numFmtId="0" fontId="58" fillId="18" borderId="37" xfId="1" applyFont="1" applyFill="1" applyBorder="1" applyAlignment="1">
      <alignment horizontal="center" vertical="center" wrapText="1"/>
    </xf>
    <xf numFmtId="0" fontId="59" fillId="9" borderId="22" xfId="1" applyFont="1" applyFill="1" applyBorder="1" applyAlignment="1">
      <alignment vertical="center" wrapText="1"/>
    </xf>
    <xf numFmtId="0" fontId="59" fillId="9" borderId="20" xfId="1" applyFont="1" applyFill="1" applyBorder="1" applyAlignment="1">
      <alignment vertical="center" wrapText="1"/>
    </xf>
    <xf numFmtId="0" fontId="59" fillId="9" borderId="3" xfId="1" applyFont="1" applyFill="1" applyBorder="1" applyAlignment="1">
      <alignment vertical="center" wrapText="1"/>
    </xf>
    <xf numFmtId="165" fontId="59" fillId="9" borderId="22" xfId="196" applyNumberFormat="1" applyFont="1" applyFill="1" applyBorder="1" applyAlignment="1">
      <alignment horizontal="center" vertical="center" wrapText="1"/>
    </xf>
    <xf numFmtId="0" fontId="58" fillId="18" borderId="31" xfId="1" applyFont="1" applyFill="1" applyBorder="1" applyAlignment="1">
      <alignment horizontal="center" vertical="center" wrapText="1"/>
    </xf>
    <xf numFmtId="0" fontId="58" fillId="18" borderId="26" xfId="1" applyFont="1" applyFill="1" applyBorder="1" applyAlignment="1">
      <alignment horizontal="center" vertical="center" wrapText="1"/>
    </xf>
    <xf numFmtId="0" fontId="59" fillId="9" borderId="7" xfId="1" applyFont="1" applyFill="1" applyBorder="1" applyAlignment="1">
      <alignment horizontal="center" vertical="center" wrapText="1"/>
    </xf>
    <xf numFmtId="0" fontId="59" fillId="9" borderId="11" xfId="1" applyFont="1" applyFill="1" applyBorder="1" applyAlignment="1">
      <alignment horizontal="center" vertical="center" wrapText="1"/>
    </xf>
    <xf numFmtId="0" fontId="59" fillId="9" borderId="1" xfId="1" applyFont="1" applyFill="1" applyBorder="1" applyAlignment="1">
      <alignment horizontal="center" vertical="center" wrapText="1"/>
    </xf>
    <xf numFmtId="0" fontId="59" fillId="9" borderId="2" xfId="1" applyFont="1" applyFill="1" applyBorder="1" applyAlignment="1">
      <alignment horizontal="center" vertical="center" wrapText="1"/>
    </xf>
    <xf numFmtId="0" fontId="59" fillId="9" borderId="7" xfId="1" applyFont="1" applyFill="1" applyBorder="1" applyAlignment="1">
      <alignment horizontal="left" vertical="center" wrapText="1"/>
    </xf>
    <xf numFmtId="0" fontId="59" fillId="9" borderId="11" xfId="1" applyFont="1" applyFill="1" applyBorder="1" applyAlignment="1">
      <alignment horizontal="left" vertical="center" wrapText="1"/>
    </xf>
    <xf numFmtId="0" fontId="59" fillId="9" borderId="1" xfId="1" applyFont="1" applyFill="1" applyBorder="1" applyAlignment="1">
      <alignment horizontal="left" vertical="center" wrapText="1"/>
    </xf>
    <xf numFmtId="0" fontId="59" fillId="9" borderId="2" xfId="1" applyFont="1" applyFill="1" applyBorder="1" applyAlignment="1">
      <alignment horizontal="left" vertical="center" wrapText="1"/>
    </xf>
    <xf numFmtId="165" fontId="59" fillId="9" borderId="41" xfId="196" applyNumberFormat="1" applyFont="1" applyFill="1" applyBorder="1" applyAlignment="1">
      <alignment horizontal="center" vertical="center" wrapText="1"/>
    </xf>
    <xf numFmtId="165" fontId="59" fillId="9" borderId="20" xfId="196" applyNumberFormat="1" applyFont="1" applyFill="1" applyBorder="1" applyAlignment="1">
      <alignment horizontal="center" vertical="center" wrapText="1"/>
    </xf>
    <xf numFmtId="9" fontId="59" fillId="9" borderId="23" xfId="1" applyNumberFormat="1" applyFont="1" applyFill="1" applyBorder="1" applyAlignment="1">
      <alignment vertical="center" wrapText="1"/>
    </xf>
    <xf numFmtId="165" fontId="59" fillId="38" borderId="22" xfId="196" applyNumberFormat="1" applyFont="1" applyFill="1" applyBorder="1" applyAlignment="1">
      <alignment horizontal="center" vertical="center" wrapText="1"/>
    </xf>
    <xf numFmtId="165" fontId="59" fillId="38" borderId="23" xfId="196" applyNumberFormat="1" applyFont="1" applyFill="1" applyBorder="1" applyAlignment="1">
      <alignment horizontal="center" vertical="center" wrapText="1"/>
    </xf>
    <xf numFmtId="0" fontId="60" fillId="9" borderId="45" xfId="1" applyFont="1" applyFill="1" applyBorder="1" applyAlignment="1">
      <alignment horizontal="left" vertical="center" wrapText="1"/>
    </xf>
    <xf numFmtId="0" fontId="60" fillId="9" borderId="46" xfId="1" applyFont="1" applyFill="1" applyBorder="1" applyAlignment="1">
      <alignment horizontal="left" vertical="center" wrapText="1"/>
    </xf>
    <xf numFmtId="0" fontId="60" fillId="9" borderId="37" xfId="1" applyFont="1" applyFill="1" applyBorder="1" applyAlignment="1">
      <alignment horizontal="left" vertical="center" wrapText="1"/>
    </xf>
    <xf numFmtId="0" fontId="66" fillId="0" borderId="42" xfId="0" applyFont="1" applyFill="1" applyBorder="1" applyAlignment="1">
      <alignment horizontal="center" vertical="center"/>
    </xf>
    <xf numFmtId="0" fontId="66" fillId="0" borderId="62" xfId="0" applyFont="1" applyFill="1" applyBorder="1" applyAlignment="1">
      <alignment horizontal="center" vertical="center"/>
    </xf>
    <xf numFmtId="0" fontId="66" fillId="0" borderId="47" xfId="0" applyFont="1" applyFill="1" applyBorder="1" applyAlignment="1">
      <alignment horizontal="center" vertical="center"/>
    </xf>
    <xf numFmtId="0" fontId="66" fillId="0" borderId="121" xfId="0" applyFont="1" applyFill="1" applyBorder="1" applyAlignment="1">
      <alignment horizontal="center" vertical="center"/>
    </xf>
    <xf numFmtId="0" fontId="66" fillId="0" borderId="48" xfId="0" applyFont="1" applyFill="1" applyBorder="1" applyAlignment="1">
      <alignment horizontal="center" vertical="center"/>
    </xf>
    <xf numFmtId="0" fontId="59" fillId="9" borderId="3" xfId="0" applyFont="1" applyFill="1" applyBorder="1" applyAlignment="1">
      <alignment vertical="center" wrapText="1"/>
    </xf>
    <xf numFmtId="0" fontId="59" fillId="9" borderId="22" xfId="0" applyFont="1" applyFill="1" applyBorder="1" applyAlignment="1">
      <alignment vertical="center" wrapText="1" readingOrder="1"/>
    </xf>
    <xf numFmtId="0" fontId="59" fillId="9" borderId="23" xfId="0" applyFont="1" applyFill="1" applyBorder="1" applyAlignment="1">
      <alignment vertical="center" wrapText="1" readingOrder="1"/>
    </xf>
    <xf numFmtId="0" fontId="59" fillId="9" borderId="24" xfId="0" applyFont="1" applyFill="1" applyBorder="1" applyAlignment="1">
      <alignment vertical="center" wrapText="1" readingOrder="1"/>
    </xf>
    <xf numFmtId="9" fontId="59" fillId="9" borderId="3" xfId="0" applyNumberFormat="1" applyFont="1" applyFill="1" applyBorder="1" applyAlignment="1">
      <alignment horizontal="left" vertical="center" wrapText="1"/>
    </xf>
    <xf numFmtId="0" fontId="59" fillId="9" borderId="11" xfId="0" applyFont="1" applyFill="1" applyBorder="1" applyAlignment="1">
      <alignment vertical="center" wrapText="1" readingOrder="1"/>
    </xf>
    <xf numFmtId="0" fontId="60" fillId="9" borderId="45" xfId="0" applyFont="1" applyFill="1" applyBorder="1" applyAlignment="1">
      <alignment horizontal="left" vertical="center" wrapText="1"/>
    </xf>
    <xf numFmtId="0" fontId="60" fillId="9" borderId="46" xfId="0" applyFont="1" applyFill="1" applyBorder="1" applyAlignment="1">
      <alignment horizontal="left" vertical="center" wrapText="1"/>
    </xf>
    <xf numFmtId="0" fontId="60" fillId="9" borderId="37" xfId="0" applyFont="1" applyFill="1" applyBorder="1" applyAlignment="1">
      <alignment horizontal="left" vertical="center" wrapText="1"/>
    </xf>
    <xf numFmtId="9" fontId="59" fillId="9" borderId="20" xfId="0" applyNumberFormat="1" applyFont="1" applyFill="1" applyBorder="1" applyAlignment="1">
      <alignment vertical="center" wrapText="1" readingOrder="1"/>
    </xf>
    <xf numFmtId="9" fontId="59" fillId="9" borderId="34" xfId="1" applyNumberFormat="1" applyFont="1" applyFill="1" applyBorder="1" applyAlignment="1">
      <alignment vertical="center" wrapText="1"/>
    </xf>
    <xf numFmtId="9" fontId="59" fillId="6" borderId="34" xfId="1" applyNumberFormat="1" applyFont="1" applyFill="1" applyBorder="1" applyAlignment="1">
      <alignment vertical="center" wrapText="1"/>
    </xf>
    <xf numFmtId="165" fontId="59" fillId="6" borderId="34" xfId="196" applyNumberFormat="1" applyFont="1" applyFill="1" applyBorder="1" applyAlignment="1">
      <alignment horizontal="center" vertical="center" wrapText="1"/>
    </xf>
    <xf numFmtId="0" fontId="59" fillId="6" borderId="20" xfId="0" applyFont="1" applyFill="1" applyBorder="1" applyAlignment="1">
      <alignment horizontal="center" vertical="center" wrapText="1"/>
    </xf>
    <xf numFmtId="0" fontId="59" fillId="6" borderId="3" xfId="0" applyFont="1" applyFill="1" applyBorder="1" applyAlignment="1">
      <alignment horizontal="center" vertical="center" wrapText="1"/>
    </xf>
    <xf numFmtId="9" fontId="59" fillId="6" borderId="20" xfId="0" applyNumberFormat="1" applyFont="1" applyFill="1" applyBorder="1" applyAlignment="1">
      <alignment vertical="center" wrapText="1"/>
    </xf>
    <xf numFmtId="9" fontId="59" fillId="6" borderId="21" xfId="0" applyNumberFormat="1" applyFont="1" applyFill="1" applyBorder="1" applyAlignment="1">
      <alignment vertical="center" wrapText="1"/>
    </xf>
    <xf numFmtId="0" fontId="59" fillId="6" borderId="20" xfId="0" applyFont="1" applyFill="1" applyBorder="1" applyAlignment="1">
      <alignment vertical="center" wrapText="1"/>
    </xf>
    <xf numFmtId="0" fontId="59" fillId="6" borderId="3" xfId="0" applyFont="1" applyFill="1" applyBorder="1" applyAlignment="1">
      <alignment vertical="center" wrapText="1"/>
    </xf>
    <xf numFmtId="0" fontId="59" fillId="6" borderId="21" xfId="0" applyFont="1" applyFill="1" applyBorder="1" applyAlignment="1">
      <alignment vertical="center" wrapText="1"/>
    </xf>
    <xf numFmtId="9" fontId="59" fillId="6" borderId="41" xfId="1" applyNumberFormat="1" applyFont="1" applyFill="1" applyBorder="1" applyAlignment="1">
      <alignment vertical="center" wrapText="1"/>
    </xf>
    <xf numFmtId="9" fontId="59" fillId="6" borderId="21" xfId="1" applyNumberFormat="1" applyFont="1" applyFill="1" applyBorder="1" applyAlignment="1">
      <alignment vertical="center" wrapText="1"/>
    </xf>
    <xf numFmtId="0" fontId="60" fillId="6" borderId="45" xfId="0" applyFont="1" applyFill="1" applyBorder="1" applyAlignment="1">
      <alignment horizontal="left" vertical="center" wrapText="1"/>
    </xf>
    <xf numFmtId="0" fontId="60" fillId="6" borderId="46" xfId="0" applyFont="1" applyFill="1" applyBorder="1" applyAlignment="1">
      <alignment horizontal="left" vertical="center" wrapText="1"/>
    </xf>
    <xf numFmtId="0" fontId="60" fillId="6" borderId="37" xfId="0" applyFont="1" applyFill="1" applyBorder="1" applyAlignment="1">
      <alignment horizontal="left" vertical="center" wrapText="1"/>
    </xf>
    <xf numFmtId="0" fontId="60" fillId="0" borderId="47" xfId="0" applyFont="1" applyFill="1" applyBorder="1" applyAlignment="1">
      <alignment horizontal="center" vertical="center" wrapText="1"/>
    </xf>
    <xf numFmtId="0" fontId="60" fillId="0" borderId="121" xfId="0" applyFont="1" applyFill="1" applyBorder="1" applyAlignment="1">
      <alignment horizontal="center" vertical="center" wrapText="1"/>
    </xf>
    <xf numFmtId="0" fontId="60" fillId="0" borderId="48" xfId="0" applyFont="1" applyFill="1" applyBorder="1" applyAlignment="1">
      <alignment horizontal="center" vertical="center" wrapText="1"/>
    </xf>
    <xf numFmtId="0" fontId="59" fillId="36" borderId="20" xfId="0" applyFont="1" applyFill="1" applyBorder="1" applyAlignment="1">
      <alignment horizontal="left" vertical="center" wrapText="1"/>
    </xf>
    <xf numFmtId="0" fontId="59" fillId="36" borderId="3" xfId="0" applyFont="1" applyFill="1" applyBorder="1" applyAlignment="1">
      <alignment horizontal="left" vertical="center" wrapText="1"/>
    </xf>
    <xf numFmtId="0" fontId="59" fillId="36" borderId="20" xfId="0" applyFont="1" applyFill="1" applyBorder="1" applyAlignment="1">
      <alignment vertical="center" wrapText="1"/>
    </xf>
    <xf numFmtId="9" fontId="59" fillId="6" borderId="20" xfId="0" applyNumberFormat="1" applyFont="1" applyFill="1" applyBorder="1" applyAlignment="1">
      <alignment horizontal="center" vertical="center" wrapText="1"/>
    </xf>
    <xf numFmtId="9" fontId="59" fillId="6" borderId="3" xfId="0" applyNumberFormat="1" applyFont="1" applyFill="1" applyBorder="1" applyAlignment="1">
      <alignment horizontal="center" vertical="center" wrapText="1"/>
    </xf>
    <xf numFmtId="9" fontId="60" fillId="6" borderId="45" xfId="0" applyNumberFormat="1" applyFont="1" applyFill="1" applyBorder="1" applyAlignment="1">
      <alignment horizontal="left" vertical="center" wrapText="1"/>
    </xf>
    <xf numFmtId="9" fontId="60" fillId="6" borderId="46" xfId="0" applyNumberFormat="1" applyFont="1" applyFill="1" applyBorder="1" applyAlignment="1">
      <alignment horizontal="left" vertical="center" wrapText="1"/>
    </xf>
    <xf numFmtId="0" fontId="60" fillId="0" borderId="47" xfId="0" applyFont="1" applyFill="1" applyBorder="1" applyAlignment="1">
      <alignment horizontal="center" vertical="center" wrapText="1" readingOrder="1"/>
    </xf>
    <xf numFmtId="0" fontId="60" fillId="0" borderId="121" xfId="0" applyFont="1" applyFill="1" applyBorder="1" applyAlignment="1">
      <alignment horizontal="center" vertical="center" wrapText="1" readingOrder="1"/>
    </xf>
    <xf numFmtId="0" fontId="60" fillId="0" borderId="48" xfId="0" applyFont="1" applyFill="1" applyBorder="1" applyAlignment="1">
      <alignment horizontal="center" vertical="center" wrapText="1" readingOrder="1"/>
    </xf>
    <xf numFmtId="0" fontId="60" fillId="36" borderId="22" xfId="0" applyFont="1" applyFill="1" applyBorder="1" applyAlignment="1">
      <alignment vertical="center" wrapText="1"/>
    </xf>
    <xf numFmtId="0" fontId="60" fillId="36" borderId="23" xfId="0" applyFont="1" applyFill="1" applyBorder="1" applyAlignment="1">
      <alignment vertical="center" wrapText="1"/>
    </xf>
    <xf numFmtId="0" fontId="60" fillId="36" borderId="46" xfId="0" applyFont="1" applyFill="1" applyBorder="1" applyAlignment="1">
      <alignment horizontal="left" vertical="center" wrapText="1"/>
    </xf>
    <xf numFmtId="0" fontId="60" fillId="36" borderId="37" xfId="0" applyFont="1" applyFill="1" applyBorder="1" applyAlignment="1">
      <alignment horizontal="left" vertical="center" wrapText="1"/>
    </xf>
    <xf numFmtId="0" fontId="59" fillId="36" borderId="20" xfId="0" applyFont="1" applyFill="1" applyBorder="1" applyAlignment="1">
      <alignment horizontal="center" vertical="center" wrapText="1"/>
    </xf>
    <xf numFmtId="0" fontId="60" fillId="36" borderId="45" xfId="0" applyFont="1" applyFill="1" applyBorder="1" applyAlignment="1">
      <alignment horizontal="left" vertical="center" wrapText="1" readingOrder="1"/>
    </xf>
    <xf numFmtId="0" fontId="60" fillId="36" borderId="46" xfId="0" applyFont="1" applyFill="1" applyBorder="1" applyAlignment="1">
      <alignment horizontal="left" vertical="center" wrapText="1" readingOrder="1"/>
    </xf>
    <xf numFmtId="0" fontId="60" fillId="36" borderId="37" xfId="0" applyFont="1" applyFill="1" applyBorder="1" applyAlignment="1">
      <alignment horizontal="left" vertical="center" wrapText="1" readingOrder="1"/>
    </xf>
    <xf numFmtId="0" fontId="59" fillId="36" borderId="24" xfId="0" applyFont="1" applyFill="1" applyBorder="1" applyAlignment="1">
      <alignment vertical="center" wrapText="1" readingOrder="1"/>
    </xf>
    <xf numFmtId="0" fontId="59" fillId="36" borderId="21" xfId="0" applyFont="1" applyFill="1" applyBorder="1" applyAlignment="1">
      <alignment vertical="center" wrapText="1"/>
    </xf>
    <xf numFmtId="0" fontId="59" fillId="36" borderId="22" xfId="0" applyFont="1" applyFill="1" applyBorder="1" applyAlignment="1">
      <alignment vertical="center" wrapText="1" readingOrder="1"/>
    </xf>
    <xf numFmtId="165" fontId="59" fillId="36" borderId="22" xfId="196" applyNumberFormat="1" applyFont="1" applyFill="1" applyBorder="1" applyAlignment="1">
      <alignment horizontal="center" vertical="center" wrapText="1" readingOrder="1"/>
    </xf>
    <xf numFmtId="0" fontId="59" fillId="36" borderId="20" xfId="0" applyFont="1" applyFill="1" applyBorder="1" applyAlignment="1">
      <alignment horizontal="left" vertical="center" wrapText="1" readingOrder="1"/>
    </xf>
    <xf numFmtId="0" fontId="59" fillId="36" borderId="3" xfId="0" applyFont="1" applyFill="1" applyBorder="1" applyAlignment="1">
      <alignment horizontal="left" vertical="center" wrapText="1" readingOrder="1"/>
    </xf>
    <xf numFmtId="0" fontId="59" fillId="36" borderId="20" xfId="0" applyFont="1" applyFill="1" applyBorder="1" applyAlignment="1">
      <alignment vertical="center" wrapText="1" readingOrder="1"/>
    </xf>
    <xf numFmtId="9" fontId="59" fillId="36" borderId="20" xfId="0" applyNumberFormat="1" applyFont="1" applyFill="1" applyBorder="1" applyAlignment="1">
      <alignment vertical="center" wrapText="1"/>
    </xf>
    <xf numFmtId="9" fontId="59" fillId="36" borderId="3" xfId="0" applyNumberFormat="1" applyFont="1" applyFill="1" applyBorder="1" applyAlignment="1">
      <alignment vertical="center" wrapText="1"/>
    </xf>
    <xf numFmtId="9" fontId="59" fillId="36" borderId="21" xfId="0" applyNumberFormat="1" applyFont="1" applyFill="1" applyBorder="1" applyAlignment="1">
      <alignment vertical="center" wrapText="1"/>
    </xf>
    <xf numFmtId="0" fontId="60" fillId="36" borderId="45" xfId="0" applyFont="1" applyFill="1" applyBorder="1" applyAlignment="1">
      <alignment horizontal="left" vertical="center" wrapText="1"/>
    </xf>
    <xf numFmtId="0" fontId="59" fillId="29" borderId="20" xfId="0" applyFont="1" applyFill="1" applyBorder="1" applyAlignment="1">
      <alignment horizontal="center" vertical="center" wrapText="1"/>
    </xf>
    <xf numFmtId="0" fontId="59" fillId="29" borderId="3" xfId="0" applyFont="1" applyFill="1" applyBorder="1" applyAlignment="1">
      <alignment horizontal="center" vertical="center" wrapText="1"/>
    </xf>
    <xf numFmtId="0" fontId="60" fillId="35" borderId="45" xfId="0" applyFont="1" applyFill="1" applyBorder="1" applyAlignment="1">
      <alignment horizontal="left" vertical="center" wrapText="1"/>
    </xf>
    <xf numFmtId="0" fontId="60" fillId="35" borderId="46" xfId="0" applyFont="1" applyFill="1" applyBorder="1" applyAlignment="1">
      <alignment horizontal="left" vertical="center" wrapText="1"/>
    </xf>
    <xf numFmtId="165" fontId="59" fillId="29" borderId="23" xfId="196" applyNumberFormat="1" applyFont="1" applyFill="1" applyBorder="1" applyAlignment="1">
      <alignment horizontal="center" vertical="center" wrapText="1"/>
    </xf>
    <xf numFmtId="0" fontId="59" fillId="29" borderId="35" xfId="0" applyFont="1" applyFill="1" applyBorder="1" applyAlignment="1">
      <alignment vertical="center" wrapText="1"/>
    </xf>
    <xf numFmtId="165" fontId="59" fillId="29" borderId="35" xfId="196" applyNumberFormat="1" applyFont="1" applyFill="1" applyBorder="1" applyAlignment="1">
      <alignment horizontal="center" vertical="center" wrapText="1"/>
    </xf>
    <xf numFmtId="0" fontId="59" fillId="29" borderId="3" xfId="0" applyFont="1" applyFill="1" applyBorder="1" applyAlignment="1">
      <alignment vertical="center" wrapText="1"/>
    </xf>
    <xf numFmtId="0" fontId="59" fillId="29" borderId="21" xfId="0" applyFont="1" applyFill="1" applyBorder="1" applyAlignment="1">
      <alignment vertical="center" wrapText="1"/>
    </xf>
    <xf numFmtId="0" fontId="59" fillId="29" borderId="20" xfId="0" applyFont="1" applyFill="1" applyBorder="1" applyAlignment="1">
      <alignment vertical="center" wrapText="1"/>
    </xf>
    <xf numFmtId="0" fontId="59" fillId="29" borderId="34" xfId="0" applyFont="1" applyFill="1" applyBorder="1" applyAlignment="1">
      <alignment vertical="center" wrapText="1"/>
    </xf>
    <xf numFmtId="165" fontId="59" fillId="29" borderId="34" xfId="196" applyNumberFormat="1" applyFont="1" applyFill="1" applyBorder="1" applyAlignment="1">
      <alignment horizontal="center" vertical="center" wrapText="1"/>
    </xf>
    <xf numFmtId="165" fontId="59" fillId="36" borderId="24" xfId="196" applyNumberFormat="1" applyFont="1" applyFill="1" applyBorder="1" applyAlignment="1">
      <alignment horizontal="center" vertical="center" wrapText="1" readingOrder="1"/>
    </xf>
    <xf numFmtId="165" fontId="59" fillId="29" borderId="22" xfId="196" applyNumberFormat="1" applyFont="1" applyFill="1" applyBorder="1" applyAlignment="1">
      <alignment horizontal="center" vertical="center" wrapText="1"/>
    </xf>
    <xf numFmtId="0" fontId="60" fillId="35" borderId="37" xfId="0" applyFont="1" applyFill="1" applyBorder="1" applyAlignment="1">
      <alignment horizontal="left" vertical="center" wrapText="1"/>
    </xf>
    <xf numFmtId="0" fontId="61" fillId="29" borderId="20" xfId="0" applyFont="1" applyFill="1" applyBorder="1" applyAlignment="1">
      <alignment horizontal="center" vertical="center" wrapText="1"/>
    </xf>
    <xf numFmtId="0" fontId="61" fillId="29" borderId="3" xfId="0" applyFont="1" applyFill="1" applyBorder="1" applyAlignment="1">
      <alignment horizontal="center" vertical="center" wrapText="1"/>
    </xf>
    <xf numFmtId="165" fontId="59" fillId="29" borderId="3" xfId="196" applyNumberFormat="1" applyFont="1" applyFill="1" applyBorder="1" applyAlignment="1">
      <alignment horizontal="center" vertical="center" wrapText="1"/>
    </xf>
    <xf numFmtId="165" fontId="59" fillId="29" borderId="21" xfId="196" applyNumberFormat="1" applyFont="1" applyFill="1" applyBorder="1" applyAlignment="1">
      <alignment horizontal="center" vertical="center" wrapText="1"/>
    </xf>
    <xf numFmtId="165" fontId="59" fillId="34" borderId="23" xfId="196" applyNumberFormat="1" applyFont="1" applyFill="1" applyBorder="1" applyAlignment="1">
      <alignment horizontal="center" vertical="center" wrapText="1"/>
    </xf>
    <xf numFmtId="9" fontId="59" fillId="34" borderId="23" xfId="0" applyNumberFormat="1" applyFont="1" applyFill="1" applyBorder="1" applyAlignment="1">
      <alignment vertical="center" wrapText="1"/>
    </xf>
    <xf numFmtId="0" fontId="59" fillId="34" borderId="3" xfId="0" applyFont="1" applyFill="1" applyBorder="1" applyAlignment="1">
      <alignment vertical="center" wrapText="1" readingOrder="1"/>
    </xf>
    <xf numFmtId="165" fontId="59" fillId="34" borderId="34" xfId="196" applyNumberFormat="1" applyFont="1" applyFill="1" applyBorder="1" applyAlignment="1">
      <alignment horizontal="center" vertical="center" wrapText="1"/>
    </xf>
    <xf numFmtId="9" fontId="59" fillId="34" borderId="35" xfId="0" applyNumberFormat="1" applyFont="1" applyFill="1" applyBorder="1" applyAlignment="1">
      <alignment vertical="center" wrapText="1"/>
    </xf>
    <xf numFmtId="165" fontId="59" fillId="34" borderId="35" xfId="196" applyNumberFormat="1" applyFont="1" applyFill="1" applyBorder="1" applyAlignment="1">
      <alignment horizontal="center" vertical="center" wrapText="1"/>
    </xf>
    <xf numFmtId="0" fontId="59" fillId="34" borderId="20" xfId="0" applyFont="1" applyFill="1" applyBorder="1" applyAlignment="1">
      <alignment vertical="center" wrapText="1"/>
    </xf>
    <xf numFmtId="0" fontId="59" fillId="34" borderId="3" xfId="0" applyFont="1" applyFill="1" applyBorder="1" applyAlignment="1">
      <alignment vertical="center" wrapText="1"/>
    </xf>
    <xf numFmtId="0" fontId="59" fillId="34" borderId="21" xfId="0" applyFont="1" applyFill="1" applyBorder="1" applyAlignment="1">
      <alignment vertical="center" wrapText="1"/>
    </xf>
    <xf numFmtId="0" fontId="59" fillId="34" borderId="20" xfId="3" applyFont="1" applyFill="1" applyBorder="1" applyAlignment="1" applyProtection="1">
      <alignment horizontal="center" vertical="center" wrapText="1"/>
      <protection locked="0"/>
    </xf>
    <xf numFmtId="0" fontId="59" fillId="34" borderId="3" xfId="3" applyFont="1" applyFill="1" applyBorder="1" applyAlignment="1" applyProtection="1">
      <alignment horizontal="center" vertical="center" wrapText="1"/>
      <protection locked="0"/>
    </xf>
    <xf numFmtId="9" fontId="59" fillId="34" borderId="3" xfId="0" applyNumberFormat="1" applyFont="1" applyFill="1" applyBorder="1" applyAlignment="1">
      <alignment vertical="center" wrapText="1"/>
    </xf>
    <xf numFmtId="9" fontId="59" fillId="34" borderId="21" xfId="0" applyNumberFormat="1" applyFont="1" applyFill="1" applyBorder="1" applyAlignment="1">
      <alignment vertical="center" wrapText="1"/>
    </xf>
    <xf numFmtId="9" fontId="59" fillId="34" borderId="34" xfId="0" applyNumberFormat="1" applyFont="1" applyFill="1" applyBorder="1" applyAlignment="1">
      <alignment vertical="center" wrapText="1"/>
    </xf>
    <xf numFmtId="0" fontId="60" fillId="0" borderId="47" xfId="3" applyFont="1" applyFill="1" applyBorder="1" applyAlignment="1" applyProtection="1">
      <alignment horizontal="center" vertical="center" wrapText="1"/>
      <protection locked="0"/>
    </xf>
    <xf numFmtId="0" fontId="60" fillId="0" borderId="121" xfId="3" applyFont="1" applyFill="1" applyBorder="1" applyAlignment="1" applyProtection="1">
      <alignment horizontal="center" vertical="center" wrapText="1"/>
      <protection locked="0"/>
    </xf>
    <xf numFmtId="0" fontId="60" fillId="0" borderId="48" xfId="3" applyFont="1" applyFill="1" applyBorder="1" applyAlignment="1" applyProtection="1">
      <alignment horizontal="center" vertical="center" wrapText="1"/>
      <protection locked="0"/>
    </xf>
    <xf numFmtId="0" fontId="59" fillId="34" borderId="20" xfId="3" applyFont="1" applyFill="1" applyBorder="1" applyAlignment="1" applyProtection="1">
      <alignment vertical="center" wrapText="1"/>
      <protection locked="0"/>
    </xf>
    <xf numFmtId="0" fontId="59" fillId="34" borderId="3" xfId="3" applyFont="1" applyFill="1" applyBorder="1" applyAlignment="1" applyProtection="1">
      <alignment vertical="center" wrapText="1"/>
      <protection locked="0"/>
    </xf>
    <xf numFmtId="0" fontId="60" fillId="34" borderId="45" xfId="3" applyFont="1" applyFill="1" applyBorder="1" applyAlignment="1" applyProtection="1">
      <alignment horizontal="left" vertical="center" wrapText="1"/>
      <protection locked="0"/>
    </xf>
    <xf numFmtId="0" fontId="60" fillId="34" borderId="46" xfId="3" applyFont="1" applyFill="1" applyBorder="1" applyAlignment="1" applyProtection="1">
      <alignment horizontal="left" vertical="center" wrapText="1"/>
      <protection locked="0"/>
    </xf>
    <xf numFmtId="9" fontId="59" fillId="34" borderId="22" xfId="0" applyNumberFormat="1" applyFont="1" applyFill="1" applyBorder="1" applyAlignment="1">
      <alignment vertical="center" wrapText="1"/>
    </xf>
    <xf numFmtId="0" fontId="59" fillId="34" borderId="20" xfId="0" applyFont="1" applyFill="1" applyBorder="1" applyAlignment="1">
      <alignment vertical="center" wrapText="1" readingOrder="1"/>
    </xf>
    <xf numFmtId="9" fontId="59" fillId="34" borderId="24" xfId="0" applyNumberFormat="1" applyFont="1" applyFill="1" applyBorder="1" applyAlignment="1">
      <alignment vertical="center" wrapText="1"/>
    </xf>
    <xf numFmtId="9" fontId="59" fillId="34" borderId="20" xfId="0" applyNumberFormat="1" applyFont="1" applyFill="1" applyBorder="1" applyAlignment="1">
      <alignment vertical="center" wrapText="1" readingOrder="1"/>
    </xf>
    <xf numFmtId="9" fontId="59" fillId="34" borderId="3" xfId="0" applyNumberFormat="1" applyFont="1" applyFill="1" applyBorder="1" applyAlignment="1">
      <alignment vertical="center" wrapText="1" readingOrder="1"/>
    </xf>
    <xf numFmtId="0" fontId="60" fillId="33" borderId="45" xfId="0" applyFont="1" applyFill="1" applyBorder="1" applyAlignment="1">
      <alignment horizontal="left" vertical="center" wrapText="1"/>
    </xf>
    <xf numFmtId="0" fontId="60" fillId="33" borderId="46" xfId="0" applyFont="1" applyFill="1" applyBorder="1" applyAlignment="1">
      <alignment horizontal="left" vertical="center" wrapText="1"/>
    </xf>
    <xf numFmtId="0" fontId="66" fillId="4" borderId="47" xfId="0" applyFont="1" applyFill="1" applyBorder="1" applyAlignment="1">
      <alignment horizontal="center" vertical="center"/>
    </xf>
    <xf numFmtId="0" fontId="66" fillId="4" borderId="48" xfId="0" applyFont="1" applyFill="1" applyBorder="1" applyAlignment="1">
      <alignment horizontal="center" vertical="center"/>
    </xf>
    <xf numFmtId="0" fontId="66" fillId="4" borderId="121" xfId="0" applyFont="1" applyFill="1" applyBorder="1" applyAlignment="1">
      <alignment horizontal="center" vertical="center"/>
    </xf>
    <xf numFmtId="0" fontId="59" fillId="33" borderId="23" xfId="0" applyFont="1" applyFill="1" applyBorder="1" applyAlignment="1">
      <alignment vertical="center" wrapText="1"/>
    </xf>
    <xf numFmtId="0" fontId="59" fillId="33" borderId="35" xfId="0" applyFont="1" applyFill="1" applyBorder="1" applyAlignment="1">
      <alignment vertical="center" wrapText="1"/>
    </xf>
    <xf numFmtId="165" fontId="59" fillId="33" borderId="23" xfId="196" applyNumberFormat="1" applyFont="1" applyFill="1" applyBorder="1" applyAlignment="1">
      <alignment horizontal="center" vertical="center" wrapText="1"/>
    </xf>
    <xf numFmtId="165" fontId="59" fillId="33" borderId="35" xfId="196" applyNumberFormat="1" applyFont="1" applyFill="1" applyBorder="1" applyAlignment="1">
      <alignment horizontal="center" vertical="center" wrapText="1"/>
    </xf>
    <xf numFmtId="0" fontId="59" fillId="33" borderId="34" xfId="0" applyFont="1" applyFill="1" applyBorder="1" applyAlignment="1">
      <alignment vertical="center" wrapText="1"/>
    </xf>
    <xf numFmtId="165" fontId="59" fillId="33" borderId="34" xfId="196" applyNumberFormat="1" applyFont="1" applyFill="1" applyBorder="1" applyAlignment="1">
      <alignment horizontal="center" vertical="center" wrapText="1"/>
    </xf>
    <xf numFmtId="165" fontId="59" fillId="33" borderId="20" xfId="196" applyNumberFormat="1" applyFont="1" applyFill="1" applyBorder="1" applyAlignment="1">
      <alignment horizontal="center" vertical="center" wrapText="1"/>
    </xf>
    <xf numFmtId="165" fontId="59" fillId="33" borderId="21" xfId="196" applyNumberFormat="1" applyFont="1" applyFill="1" applyBorder="1" applyAlignment="1">
      <alignment horizontal="center" vertical="center" wrapText="1"/>
    </xf>
    <xf numFmtId="0" fontId="59" fillId="33" borderId="22" xfId="0" applyFont="1" applyFill="1" applyBorder="1" applyAlignment="1">
      <alignment vertical="center" wrapText="1"/>
    </xf>
    <xf numFmtId="0" fontId="59" fillId="33" borderId="20" xfId="0" applyFont="1" applyFill="1" applyBorder="1" applyAlignment="1">
      <alignment vertical="center" wrapText="1"/>
    </xf>
    <xf numFmtId="0" fontId="59" fillId="33" borderId="21" xfId="0" applyFont="1" applyFill="1" applyBorder="1" applyAlignment="1">
      <alignment vertical="center" wrapText="1"/>
    </xf>
    <xf numFmtId="1" fontId="59" fillId="33" borderId="3" xfId="0" applyNumberFormat="1" applyFont="1" applyFill="1" applyBorder="1" applyAlignment="1">
      <alignment vertical="center" wrapText="1"/>
    </xf>
    <xf numFmtId="0" fontId="59" fillId="33" borderId="20" xfId="0" applyFont="1" applyFill="1" applyBorder="1" applyAlignment="1">
      <alignment vertical="center" wrapText="1" readingOrder="1"/>
    </xf>
    <xf numFmtId="0" fontId="59" fillId="33" borderId="3" xfId="0" applyFont="1" applyFill="1" applyBorder="1" applyAlignment="1">
      <alignment vertical="center" wrapText="1" readingOrder="1"/>
    </xf>
    <xf numFmtId="0" fontId="59" fillId="34" borderId="20" xfId="0" applyFont="1" applyFill="1" applyBorder="1" applyAlignment="1">
      <alignment horizontal="center" vertical="center" wrapText="1"/>
    </xf>
    <xf numFmtId="0" fontId="59" fillId="34" borderId="3" xfId="0" applyFont="1" applyFill="1" applyBorder="1" applyAlignment="1">
      <alignment horizontal="center" vertical="center" wrapText="1"/>
    </xf>
    <xf numFmtId="0" fontId="59" fillId="33" borderId="20" xfId="0" applyFont="1" applyFill="1" applyBorder="1" applyAlignment="1">
      <alignment horizontal="left" vertical="center" wrapText="1" readingOrder="1"/>
    </xf>
    <xf numFmtId="0" fontId="59" fillId="33" borderId="3" xfId="0" applyFont="1" applyFill="1" applyBorder="1" applyAlignment="1">
      <alignment horizontal="left" vertical="center" wrapText="1" readingOrder="1"/>
    </xf>
    <xf numFmtId="0" fontId="59" fillId="33" borderId="20" xfId="0" applyFont="1" applyFill="1" applyBorder="1" applyAlignment="1">
      <alignment horizontal="center" vertical="center" wrapText="1"/>
    </xf>
    <xf numFmtId="0" fontId="59" fillId="33" borderId="3" xfId="0" applyFont="1" applyFill="1" applyBorder="1" applyAlignment="1">
      <alignment horizontal="center" vertical="center" wrapText="1"/>
    </xf>
    <xf numFmtId="0" fontId="59" fillId="33" borderId="21" xfId="0" applyFont="1" applyFill="1" applyBorder="1" applyAlignment="1">
      <alignment horizontal="center" vertical="center" wrapText="1"/>
    </xf>
    <xf numFmtId="9" fontId="59" fillId="34" borderId="41" xfId="0" applyNumberFormat="1" applyFont="1" applyFill="1" applyBorder="1" applyAlignment="1">
      <alignment vertical="center" wrapText="1"/>
    </xf>
    <xf numFmtId="165" fontId="59" fillId="34" borderId="41" xfId="196" applyNumberFormat="1" applyFont="1" applyFill="1" applyBorder="1" applyAlignment="1">
      <alignment horizontal="center" vertical="center" wrapText="1"/>
    </xf>
    <xf numFmtId="0" fontId="60" fillId="4" borderId="47" xfId="3" applyFont="1" applyFill="1" applyBorder="1" applyAlignment="1" applyProtection="1">
      <alignment horizontal="center" vertical="center" wrapText="1"/>
      <protection locked="0"/>
    </xf>
    <xf numFmtId="0" fontId="60" fillId="4" borderId="121" xfId="3" applyFont="1" applyFill="1" applyBorder="1" applyAlignment="1" applyProtection="1">
      <alignment horizontal="center" vertical="center" wrapText="1"/>
      <protection locked="0"/>
    </xf>
    <xf numFmtId="0" fontId="60" fillId="4" borderId="48" xfId="3" applyFont="1" applyFill="1" applyBorder="1" applyAlignment="1" applyProtection="1">
      <alignment horizontal="center" vertical="center" wrapText="1"/>
      <protection locked="0"/>
    </xf>
    <xf numFmtId="0" fontId="59" fillId="19" borderId="20" xfId="3" applyFont="1" applyFill="1" applyBorder="1" applyAlignment="1" applyProtection="1">
      <alignment horizontal="center" vertical="center" wrapText="1"/>
      <protection locked="0"/>
    </xf>
    <xf numFmtId="0" fontId="59" fillId="19" borderId="3" xfId="3" applyFont="1" applyFill="1" applyBorder="1" applyAlignment="1" applyProtection="1">
      <alignment horizontal="center" vertical="center" wrapText="1"/>
      <protection locked="0"/>
    </xf>
    <xf numFmtId="1" fontId="59" fillId="33" borderId="3" xfId="0" applyNumberFormat="1" applyFont="1" applyFill="1" applyBorder="1" applyAlignment="1">
      <alignment horizontal="left" vertical="center" wrapText="1"/>
    </xf>
    <xf numFmtId="0" fontId="60" fillId="33" borderId="37" xfId="0" applyFont="1" applyFill="1" applyBorder="1" applyAlignment="1">
      <alignment horizontal="left" vertical="center" wrapText="1"/>
    </xf>
    <xf numFmtId="0" fontId="66" fillId="0" borderId="121" xfId="0" applyFont="1" applyFill="1" applyBorder="1" applyAlignment="1">
      <alignment horizontal="center" vertical="center" wrapText="1"/>
    </xf>
    <xf numFmtId="0" fontId="66" fillId="0" borderId="48" xfId="0" applyFont="1" applyFill="1" applyBorder="1" applyAlignment="1">
      <alignment horizontal="center" vertical="center" wrapText="1"/>
    </xf>
    <xf numFmtId="165" fontId="59" fillId="33" borderId="22" xfId="196" applyNumberFormat="1" applyFont="1" applyFill="1" applyBorder="1" applyAlignment="1">
      <alignment horizontal="center" vertical="center" wrapText="1"/>
    </xf>
    <xf numFmtId="0" fontId="66" fillId="0" borderId="47" xfId="0" applyFont="1" applyFill="1" applyBorder="1" applyAlignment="1">
      <alignment horizontal="center" vertical="center" wrapText="1"/>
    </xf>
    <xf numFmtId="1" fontId="59" fillId="33" borderId="20" xfId="0" applyNumberFormat="1" applyFont="1" applyFill="1" applyBorder="1" applyAlignment="1">
      <alignment vertical="center" wrapText="1"/>
    </xf>
    <xf numFmtId="1" fontId="59" fillId="33" borderId="21" xfId="0" applyNumberFormat="1" applyFont="1" applyFill="1" applyBorder="1" applyAlignment="1">
      <alignment vertical="center" wrapText="1"/>
    </xf>
    <xf numFmtId="1" fontId="59" fillId="33" borderId="20" xfId="0" applyNumberFormat="1" applyFont="1" applyFill="1" applyBorder="1" applyAlignment="1">
      <alignment horizontal="left" vertical="center" wrapText="1"/>
    </xf>
    <xf numFmtId="1" fontId="59" fillId="33" borderId="21" xfId="0" applyNumberFormat="1" applyFont="1" applyFill="1" applyBorder="1" applyAlignment="1">
      <alignment horizontal="left" vertical="center" wrapText="1"/>
    </xf>
    <xf numFmtId="0" fontId="66" fillId="4" borderId="47" xfId="0" applyFont="1" applyFill="1" applyBorder="1" applyAlignment="1">
      <alignment horizontal="center" vertical="center" wrapText="1"/>
    </xf>
    <xf numFmtId="0" fontId="66" fillId="4" borderId="121" xfId="0" applyFont="1" applyFill="1" applyBorder="1" applyAlignment="1">
      <alignment horizontal="center" vertical="center" wrapText="1"/>
    </xf>
    <xf numFmtId="0" fontId="66" fillId="4" borderId="48" xfId="0" applyFont="1" applyFill="1" applyBorder="1" applyAlignment="1">
      <alignment horizontal="center" vertical="center" wrapText="1"/>
    </xf>
    <xf numFmtId="1" fontId="59" fillId="19" borderId="20" xfId="0" applyNumberFormat="1" applyFont="1" applyFill="1" applyBorder="1" applyAlignment="1">
      <alignment vertical="center" wrapText="1"/>
    </xf>
    <xf numFmtId="1" fontId="59" fillId="19" borderId="3" xfId="0" applyNumberFormat="1" applyFont="1" applyFill="1" applyBorder="1" applyAlignment="1">
      <alignment vertical="center" wrapText="1"/>
    </xf>
    <xf numFmtId="165" fontId="59" fillId="19" borderId="22" xfId="196" applyNumberFormat="1" applyFont="1" applyFill="1" applyBorder="1" applyAlignment="1">
      <alignment horizontal="center" vertical="center" wrapText="1"/>
    </xf>
    <xf numFmtId="0" fontId="59" fillId="19" borderId="22" xfId="0" applyFont="1" applyFill="1" applyBorder="1" applyAlignment="1">
      <alignment vertical="center" wrapText="1"/>
    </xf>
    <xf numFmtId="0" fontId="60" fillId="19" borderId="45" xfId="1" applyFont="1" applyFill="1" applyBorder="1" applyAlignment="1">
      <alignment horizontal="left" vertical="center" wrapText="1"/>
    </xf>
    <xf numFmtId="0" fontId="60" fillId="19" borderId="46" xfId="1" applyFont="1" applyFill="1" applyBorder="1" applyAlignment="1">
      <alignment horizontal="left" vertical="center" wrapText="1"/>
    </xf>
    <xf numFmtId="0" fontId="60" fillId="19" borderId="45" xfId="3" applyFont="1" applyFill="1" applyBorder="1" applyAlignment="1" applyProtection="1">
      <alignment horizontal="left" vertical="center" wrapText="1"/>
      <protection locked="0"/>
    </xf>
    <xf numFmtId="0" fontId="60" fillId="19" borderId="46" xfId="3" applyFont="1" applyFill="1" applyBorder="1" applyAlignment="1" applyProtection="1">
      <alignment horizontal="left" vertical="center" wrapText="1"/>
      <protection locked="0"/>
    </xf>
    <xf numFmtId="10" fontId="60" fillId="19" borderId="45" xfId="0" applyNumberFormat="1" applyFont="1" applyFill="1" applyBorder="1" applyAlignment="1">
      <alignment horizontal="left" vertical="center" wrapText="1"/>
    </xf>
    <xf numFmtId="10" fontId="60" fillId="19" borderId="46" xfId="0" applyNumberFormat="1" applyFont="1" applyFill="1" applyBorder="1" applyAlignment="1">
      <alignment horizontal="left" vertical="center" wrapText="1"/>
    </xf>
    <xf numFmtId="0" fontId="59" fillId="19" borderId="21" xfId="3" applyFont="1" applyFill="1" applyBorder="1" applyAlignment="1" applyProtection="1">
      <alignment horizontal="center" vertical="center" wrapText="1"/>
      <protection locked="0"/>
    </xf>
    <xf numFmtId="0" fontId="58" fillId="18" borderId="45" xfId="0" applyFont="1" applyFill="1" applyBorder="1" applyAlignment="1">
      <alignment horizontal="center" vertical="center" wrapText="1"/>
    </xf>
    <xf numFmtId="0" fontId="58" fillId="18" borderId="46" xfId="0" applyFont="1" applyFill="1" applyBorder="1" applyAlignment="1">
      <alignment horizontal="center" vertical="center" wrapText="1"/>
    </xf>
    <xf numFmtId="0" fontId="61" fillId="32" borderId="20" xfId="3" applyFont="1" applyFill="1" applyBorder="1" applyAlignment="1" applyProtection="1">
      <alignment vertical="center" wrapText="1"/>
      <protection locked="0"/>
    </xf>
    <xf numFmtId="0" fontId="61" fillId="32" borderId="3" xfId="3" applyFont="1" applyFill="1" applyBorder="1" applyAlignment="1" applyProtection="1">
      <alignment vertical="center" wrapText="1"/>
      <protection locked="0"/>
    </xf>
    <xf numFmtId="0" fontId="59" fillId="32" borderId="20" xfId="0" applyFont="1" applyFill="1" applyBorder="1" applyAlignment="1">
      <alignment horizontal="left" vertical="center" wrapText="1" readingOrder="1"/>
    </xf>
    <xf numFmtId="0" fontId="59" fillId="32" borderId="3" xfId="0" applyFont="1" applyFill="1" applyBorder="1" applyAlignment="1">
      <alignment horizontal="left" vertical="center" wrapText="1" readingOrder="1"/>
    </xf>
    <xf numFmtId="0" fontId="59" fillId="32" borderId="34" xfId="0" applyFont="1" applyFill="1" applyBorder="1" applyAlignment="1">
      <alignment horizontal="left" vertical="center" wrapText="1"/>
    </xf>
    <xf numFmtId="0" fontId="59" fillId="32" borderId="35" xfId="0" applyFont="1" applyFill="1" applyBorder="1" applyAlignment="1">
      <alignment horizontal="left" vertical="center" wrapText="1"/>
    </xf>
    <xf numFmtId="165" fontId="59" fillId="32" borderId="34" xfId="196" applyNumberFormat="1" applyFont="1" applyFill="1" applyBorder="1" applyAlignment="1">
      <alignment horizontal="center" vertical="center" wrapText="1"/>
    </xf>
    <xf numFmtId="0" fontId="60" fillId="32" borderId="45" xfId="0" applyFont="1" applyFill="1" applyBorder="1" applyAlignment="1">
      <alignment horizontal="left" vertical="center" wrapText="1" readingOrder="1"/>
    </xf>
    <xf numFmtId="0" fontId="60" fillId="32" borderId="46" xfId="0" applyFont="1" applyFill="1" applyBorder="1" applyAlignment="1">
      <alignment horizontal="left" vertical="center" wrapText="1" readingOrder="1"/>
    </xf>
    <xf numFmtId="10" fontId="59" fillId="32" borderId="23" xfId="196" applyNumberFormat="1" applyFont="1" applyFill="1" applyBorder="1" applyAlignment="1">
      <alignment horizontal="center" vertical="center" wrapText="1"/>
    </xf>
    <xf numFmtId="10" fontId="59" fillId="32" borderId="35" xfId="196" applyNumberFormat="1" applyFont="1" applyFill="1" applyBorder="1" applyAlignment="1">
      <alignment horizontal="center" vertical="center" wrapText="1"/>
    </xf>
    <xf numFmtId="10" fontId="59" fillId="32" borderId="34" xfId="196" applyNumberFormat="1" applyFont="1" applyFill="1" applyBorder="1" applyAlignment="1">
      <alignment horizontal="center" vertical="center" wrapText="1"/>
    </xf>
    <xf numFmtId="0" fontId="60" fillId="4" borderId="47" xfId="0" applyFont="1" applyFill="1" applyBorder="1" applyAlignment="1">
      <alignment horizontal="center" vertical="center" wrapText="1" readingOrder="1"/>
    </xf>
    <xf numFmtId="0" fontId="60" fillId="4" borderId="121" xfId="0" applyFont="1" applyFill="1" applyBorder="1" applyAlignment="1">
      <alignment horizontal="center" vertical="center" wrapText="1" readingOrder="1"/>
    </xf>
    <xf numFmtId="0" fontId="60" fillId="4" borderId="48" xfId="0" applyFont="1" applyFill="1" applyBorder="1" applyAlignment="1">
      <alignment horizontal="center" vertical="center" wrapText="1" readingOrder="1"/>
    </xf>
    <xf numFmtId="0" fontId="58" fillId="18" borderId="45" xfId="0" applyFont="1" applyFill="1" applyBorder="1" applyAlignment="1">
      <alignment horizontal="center" vertical="center" wrapText="1" readingOrder="1"/>
    </xf>
    <xf numFmtId="0" fontId="58" fillId="18" borderId="46" xfId="0" applyFont="1" applyFill="1" applyBorder="1" applyAlignment="1">
      <alignment horizontal="center" vertical="center" wrapText="1" readingOrder="1"/>
    </xf>
    <xf numFmtId="0" fontId="67" fillId="32" borderId="20" xfId="0" applyFont="1" applyFill="1" applyBorder="1" applyAlignment="1">
      <alignment horizontal="center" vertical="center" wrapText="1" readingOrder="1"/>
    </xf>
    <xf numFmtId="0" fontId="67" fillId="32" borderId="3" xfId="0" applyFont="1" applyFill="1" applyBorder="1" applyAlignment="1">
      <alignment horizontal="center" vertical="center" wrapText="1" readingOrder="1"/>
    </xf>
    <xf numFmtId="0" fontId="59" fillId="32" borderId="21" xfId="0" applyFont="1" applyFill="1" applyBorder="1" applyAlignment="1">
      <alignment horizontal="left" vertical="center" wrapText="1" readingOrder="1"/>
    </xf>
    <xf numFmtId="0" fontId="60" fillId="32" borderId="45" xfId="0" applyFont="1" applyFill="1" applyBorder="1" applyAlignment="1">
      <alignment horizontal="left" vertical="center" wrapText="1"/>
    </xf>
    <xf numFmtId="0" fontId="60" fillId="32" borderId="46" xfId="0" applyFont="1" applyFill="1" applyBorder="1" applyAlignment="1">
      <alignment horizontal="left" vertical="center" wrapText="1"/>
    </xf>
    <xf numFmtId="0" fontId="60" fillId="32" borderId="37" xfId="0" applyFont="1" applyFill="1" applyBorder="1" applyAlignment="1">
      <alignment horizontal="left" vertical="center" wrapText="1"/>
    </xf>
    <xf numFmtId="0" fontId="61" fillId="32" borderId="20" xfId="3" applyFont="1" applyFill="1" applyBorder="1" applyAlignment="1" applyProtection="1">
      <alignment horizontal="center" vertical="center" wrapText="1"/>
      <protection locked="0"/>
    </xf>
    <xf numFmtId="0" fontId="61" fillId="32" borderId="3" xfId="3" applyFont="1" applyFill="1" applyBorder="1" applyAlignment="1" applyProtection="1">
      <alignment horizontal="center" vertical="center" wrapText="1"/>
      <protection locked="0"/>
    </xf>
    <xf numFmtId="165" fontId="59" fillId="32" borderId="41" xfId="196" applyNumberFormat="1" applyFont="1" applyFill="1" applyBorder="1" applyAlignment="1">
      <alignment horizontal="center" vertical="center" wrapText="1"/>
    </xf>
    <xf numFmtId="0" fontId="58" fillId="18" borderId="45" xfId="0" applyFont="1" applyFill="1" applyBorder="1" applyAlignment="1">
      <alignment vertical="center" wrapText="1" readingOrder="1"/>
    </xf>
    <xf numFmtId="0" fontId="58" fillId="18" borderId="46" xfId="0" applyFont="1" applyFill="1" applyBorder="1" applyAlignment="1">
      <alignment vertical="center" wrapText="1" readingOrder="1"/>
    </xf>
    <xf numFmtId="0" fontId="58" fillId="18" borderId="37" xfId="0" applyFont="1" applyFill="1" applyBorder="1" applyAlignment="1">
      <alignment vertical="center" wrapText="1" readingOrder="1"/>
    </xf>
    <xf numFmtId="0" fontId="67" fillId="32" borderId="20" xfId="0" applyFont="1" applyFill="1" applyBorder="1" applyAlignment="1">
      <alignment vertical="center" wrapText="1" readingOrder="1"/>
    </xf>
    <xf numFmtId="0" fontId="67" fillId="32" borderId="3" xfId="0" applyFont="1" applyFill="1" applyBorder="1" applyAlignment="1">
      <alignment vertical="center" wrapText="1" readingOrder="1"/>
    </xf>
    <xf numFmtId="0" fontId="58" fillId="18" borderId="45" xfId="0" applyFont="1" applyFill="1" applyBorder="1" applyAlignment="1">
      <alignment horizontal="left" vertical="center" wrapText="1"/>
    </xf>
    <xf numFmtId="0" fontId="58" fillId="18" borderId="46" xfId="0" applyFont="1" applyFill="1" applyBorder="1" applyAlignment="1">
      <alignment horizontal="left" vertical="center" wrapText="1"/>
    </xf>
    <xf numFmtId="0" fontId="60" fillId="32" borderId="20" xfId="0" applyFont="1" applyFill="1" applyBorder="1" applyAlignment="1">
      <alignment horizontal="left" vertical="center" wrapText="1"/>
    </xf>
    <xf numFmtId="0" fontId="60" fillId="32" borderId="3" xfId="0" applyFont="1" applyFill="1" applyBorder="1" applyAlignment="1">
      <alignment horizontal="left" vertical="center" wrapText="1"/>
    </xf>
    <xf numFmtId="0" fontId="59" fillId="32" borderId="22" xfId="0" applyFont="1" applyFill="1" applyBorder="1" applyAlignment="1">
      <alignment horizontal="left" vertical="center" wrapText="1"/>
    </xf>
    <xf numFmtId="165" fontId="59" fillId="32" borderId="22" xfId="196" applyNumberFormat="1" applyFont="1" applyFill="1" applyBorder="1" applyAlignment="1">
      <alignment horizontal="center" vertical="center" wrapText="1"/>
    </xf>
    <xf numFmtId="0" fontId="61" fillId="32" borderId="20" xfId="0" applyFont="1" applyFill="1" applyBorder="1" applyAlignment="1">
      <alignment vertical="center" wrapText="1"/>
    </xf>
    <xf numFmtId="0" fontId="61" fillId="32" borderId="3" xfId="0" applyFont="1" applyFill="1" applyBorder="1" applyAlignment="1">
      <alignment vertical="center" wrapText="1"/>
    </xf>
    <xf numFmtId="0" fontId="59" fillId="32" borderId="20" xfId="1" applyFont="1" applyFill="1" applyBorder="1" applyAlignment="1">
      <alignment horizontal="left" vertical="center" wrapText="1"/>
    </xf>
    <xf numFmtId="0" fontId="59" fillId="32" borderId="3" xfId="1" applyFont="1" applyFill="1" applyBorder="1" applyAlignment="1">
      <alignment horizontal="left" vertical="center" wrapText="1"/>
    </xf>
    <xf numFmtId="0" fontId="59" fillId="32" borderId="21" xfId="1" applyFont="1" applyFill="1" applyBorder="1" applyAlignment="1">
      <alignment horizontal="left" vertical="center" wrapText="1"/>
    </xf>
    <xf numFmtId="10" fontId="66" fillId="25" borderId="42" xfId="196" applyNumberFormat="1" applyFont="1" applyFill="1" applyBorder="1" applyAlignment="1">
      <alignment horizontal="center" vertical="center"/>
    </xf>
    <xf numFmtId="10" fontId="66" fillId="25" borderId="43" xfId="196" applyNumberFormat="1" applyFont="1" applyFill="1" applyBorder="1" applyAlignment="1">
      <alignment horizontal="center" vertical="center"/>
    </xf>
    <xf numFmtId="10" fontId="66" fillId="28" borderId="20" xfId="196" applyNumberFormat="1" applyFont="1" applyFill="1" applyBorder="1" applyAlignment="1">
      <alignment horizontal="center" vertical="center"/>
    </xf>
    <xf numFmtId="10" fontId="66" fillId="28" borderId="21" xfId="196" applyNumberFormat="1" applyFont="1" applyFill="1" applyBorder="1" applyAlignment="1">
      <alignment horizontal="center" vertical="center"/>
    </xf>
    <xf numFmtId="0" fontId="61" fillId="0" borderId="56" xfId="0" applyFont="1" applyBorder="1" applyAlignment="1">
      <alignment vertical="top" wrapText="1"/>
    </xf>
    <xf numFmtId="0" fontId="61" fillId="0" borderId="32" xfId="0" applyFont="1" applyBorder="1" applyAlignment="1">
      <alignment vertical="top"/>
    </xf>
    <xf numFmtId="0" fontId="61" fillId="0" borderId="38" xfId="0" applyFont="1" applyBorder="1" applyAlignment="1">
      <alignment vertical="top"/>
    </xf>
    <xf numFmtId="0" fontId="61" fillId="0" borderId="57" xfId="0" applyFont="1" applyBorder="1" applyAlignment="1">
      <alignment vertical="top"/>
    </xf>
    <xf numFmtId="0" fontId="61" fillId="0" borderId="0" xfId="0" applyFont="1" applyBorder="1" applyAlignment="1">
      <alignment vertical="top"/>
    </xf>
    <xf numFmtId="0" fontId="61" fillId="0" borderId="39" xfId="0" applyFont="1" applyBorder="1" applyAlignment="1">
      <alignment vertical="top"/>
    </xf>
    <xf numFmtId="0" fontId="61" fillId="0" borderId="58" xfId="0" applyFont="1" applyBorder="1" applyAlignment="1">
      <alignment vertical="top"/>
    </xf>
    <xf numFmtId="0" fontId="61" fillId="0" borderId="26" xfId="0" applyFont="1" applyBorder="1" applyAlignment="1">
      <alignment vertical="top"/>
    </xf>
    <xf numFmtId="0" fontId="61" fillId="0" borderId="40" xfId="0" applyFont="1" applyBorder="1" applyAlignment="1">
      <alignment vertical="top"/>
    </xf>
    <xf numFmtId="10" fontId="66" fillId="28" borderId="45" xfId="196" applyNumberFormat="1" applyFont="1" applyFill="1" applyBorder="1" applyAlignment="1">
      <alignment horizontal="center" vertical="center"/>
    </xf>
    <xf numFmtId="10" fontId="66" fillId="28" borderId="37" xfId="196" applyNumberFormat="1" applyFont="1" applyFill="1" applyBorder="1" applyAlignment="1">
      <alignment horizontal="center" vertical="center"/>
    </xf>
    <xf numFmtId="0" fontId="61" fillId="4" borderId="49" xfId="0" applyFont="1" applyFill="1" applyBorder="1" applyAlignment="1">
      <alignment vertical="center"/>
    </xf>
    <xf numFmtId="0" fontId="61" fillId="4" borderId="33" xfId="0" applyFont="1" applyFill="1" applyBorder="1" applyAlignment="1">
      <alignment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66" fillId="0" borderId="59" xfId="0" applyFont="1" applyBorder="1" applyAlignment="1">
      <alignment horizontal="center" vertical="center"/>
    </xf>
    <xf numFmtId="0" fontId="58" fillId="18" borderId="46" xfId="0" applyFont="1" applyFill="1" applyBorder="1" applyAlignment="1">
      <alignment vertical="center" wrapText="1"/>
    </xf>
    <xf numFmtId="0" fontId="58" fillId="18" borderId="37" xfId="0" applyFont="1" applyFill="1" applyBorder="1" applyAlignment="1">
      <alignment vertical="center" wrapText="1"/>
    </xf>
    <xf numFmtId="0" fontId="66" fillId="32" borderId="20" xfId="0" applyFont="1" applyFill="1" applyBorder="1" applyAlignment="1">
      <alignment horizontal="left" vertical="center" wrapText="1"/>
    </xf>
    <xf numFmtId="0" fontId="66" fillId="32" borderId="3" xfId="0" applyFont="1" applyFill="1" applyBorder="1" applyAlignment="1">
      <alignment horizontal="left" vertical="center" wrapText="1"/>
    </xf>
    <xf numFmtId="0" fontId="66" fillId="32" borderId="21" xfId="0" applyFont="1" applyFill="1" applyBorder="1" applyAlignment="1">
      <alignment horizontal="left" vertical="center" wrapText="1"/>
    </xf>
    <xf numFmtId="0" fontId="59" fillId="32" borderId="3" xfId="0" applyFont="1" applyFill="1" applyBorder="1" applyAlignment="1">
      <alignment horizontal="left" vertical="center" wrapText="1"/>
    </xf>
    <xf numFmtId="0" fontId="59" fillId="32" borderId="41" xfId="0" applyFont="1" applyFill="1" applyBorder="1" applyAlignment="1">
      <alignment horizontal="left" vertical="center"/>
    </xf>
    <xf numFmtId="0" fontId="59" fillId="32" borderId="21" xfId="0" applyFont="1" applyFill="1" applyBorder="1" applyAlignment="1">
      <alignment horizontal="left" vertical="center"/>
    </xf>
    <xf numFmtId="165" fontId="59" fillId="32" borderId="3" xfId="196" applyNumberFormat="1" applyFont="1" applyFill="1" applyBorder="1" applyAlignment="1">
      <alignment horizontal="center" vertical="center"/>
    </xf>
    <xf numFmtId="165" fontId="59" fillId="32" borderId="34" xfId="196" applyNumberFormat="1" applyFont="1" applyFill="1" applyBorder="1" applyAlignment="1">
      <alignment horizontal="center" vertical="center"/>
    </xf>
    <xf numFmtId="165" fontId="59" fillId="32" borderId="41" xfId="196" applyNumberFormat="1" applyFont="1" applyFill="1" applyBorder="1" applyAlignment="1">
      <alignment horizontal="center" vertical="center"/>
    </xf>
    <xf numFmtId="165" fontId="59" fillId="32" borderId="21" xfId="196" applyNumberFormat="1" applyFont="1" applyFill="1" applyBorder="1" applyAlignment="1">
      <alignment horizontal="center" vertical="center"/>
    </xf>
    <xf numFmtId="0" fontId="59" fillId="32" borderId="20" xfId="1" applyFont="1" applyFill="1" applyBorder="1" applyAlignment="1">
      <alignment vertical="center" wrapText="1"/>
    </xf>
    <xf numFmtId="0" fontId="59" fillId="32" borderId="3" xfId="1" applyFont="1" applyFill="1" applyBorder="1" applyAlignment="1">
      <alignment vertical="center" wrapText="1"/>
    </xf>
    <xf numFmtId="0" fontId="59" fillId="32" borderId="21" xfId="1" applyFont="1" applyFill="1" applyBorder="1" applyAlignment="1">
      <alignment vertical="center" wrapText="1"/>
    </xf>
    <xf numFmtId="15" fontId="60" fillId="32" borderId="46" xfId="0" applyNumberFormat="1" applyFont="1" applyFill="1" applyBorder="1" applyAlignment="1">
      <alignment horizontal="left" vertical="center" wrapText="1"/>
    </xf>
    <xf numFmtId="15" fontId="60" fillId="32" borderId="45" xfId="0" applyNumberFormat="1" applyFont="1" applyFill="1" applyBorder="1" applyAlignment="1">
      <alignment horizontal="left" vertical="center" wrapText="1"/>
    </xf>
    <xf numFmtId="9" fontId="65" fillId="9" borderId="38" xfId="0" applyNumberFormat="1" applyFont="1" applyFill="1" applyBorder="1" applyAlignment="1">
      <alignment vertical="center" wrapText="1"/>
    </xf>
    <xf numFmtId="9" fontId="65" fillId="9" borderId="39" xfId="0" applyNumberFormat="1" applyFont="1" applyFill="1" applyBorder="1" applyAlignment="1">
      <alignment vertical="center" wrapText="1"/>
    </xf>
    <xf numFmtId="9" fontId="65" fillId="9" borderId="20" xfId="0" applyNumberFormat="1" applyFont="1" applyFill="1" applyBorder="1" applyAlignment="1">
      <alignment vertical="center" wrapText="1"/>
    </xf>
    <xf numFmtId="9" fontId="65" fillId="9" borderId="3" xfId="0" applyNumberFormat="1" applyFont="1" applyFill="1" applyBorder="1" applyAlignment="1">
      <alignment vertical="center" wrapText="1"/>
    </xf>
    <xf numFmtId="0" fontId="65" fillId="9" borderId="20" xfId="1" applyFont="1" applyFill="1" applyBorder="1" applyAlignment="1">
      <alignment vertical="center" wrapText="1"/>
    </xf>
    <xf numFmtId="0" fontId="74" fillId="0" borderId="34" xfId="0" applyFont="1" applyBorder="1" applyAlignment="1">
      <alignment vertical="center" wrapText="1"/>
    </xf>
    <xf numFmtId="165" fontId="65" fillId="9" borderId="20" xfId="196" applyNumberFormat="1" applyFont="1" applyFill="1" applyBorder="1" applyAlignment="1">
      <alignment horizontal="center" vertical="center" wrapText="1"/>
    </xf>
    <xf numFmtId="0" fontId="74" fillId="0" borderId="34" xfId="0" applyFont="1" applyBorder="1" applyAlignment="1">
      <alignment horizontal="center" vertical="center" wrapText="1"/>
    </xf>
    <xf numFmtId="0" fontId="65" fillId="9" borderId="41" xfId="1" applyFont="1" applyFill="1" applyBorder="1" applyAlignment="1">
      <alignment vertical="center" wrapText="1"/>
    </xf>
    <xf numFmtId="165" fontId="65" fillId="9" borderId="41" xfId="196" applyNumberFormat="1" applyFont="1" applyFill="1" applyBorder="1" applyAlignment="1">
      <alignment horizontal="center" vertical="center" wrapText="1"/>
    </xf>
    <xf numFmtId="0" fontId="74" fillId="0" borderId="21" xfId="0" applyFont="1" applyBorder="1" applyAlignment="1">
      <alignment horizontal="center" vertical="center" wrapText="1"/>
    </xf>
    <xf numFmtId="0" fontId="66" fillId="0" borderId="49" xfId="0" applyFont="1" applyBorder="1" applyAlignment="1">
      <alignment horizontal="center" vertical="center"/>
    </xf>
    <xf numFmtId="0" fontId="66" fillId="0" borderId="33" xfId="0" applyFont="1" applyBorder="1" applyAlignment="1">
      <alignment horizontal="center" vertical="center"/>
    </xf>
    <xf numFmtId="0" fontId="66" fillId="0" borderId="141" xfId="0" applyFont="1" applyBorder="1" applyAlignment="1">
      <alignment horizontal="center" vertical="center"/>
    </xf>
    <xf numFmtId="0" fontId="66" fillId="0" borderId="149" xfId="0" applyFont="1" applyBorder="1" applyAlignment="1">
      <alignment horizontal="center" vertical="center" wrapText="1"/>
    </xf>
    <xf numFmtId="0" fontId="66" fillId="0" borderId="150" xfId="0" applyFont="1" applyBorder="1" applyAlignment="1">
      <alignment horizontal="center" vertical="center" wrapText="1"/>
    </xf>
    <xf numFmtId="0" fontId="66" fillId="0" borderId="151"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0" xfId="0" applyFont="1" applyBorder="1" applyAlignment="1">
      <alignment horizontal="center" vertical="center" wrapText="1"/>
    </xf>
    <xf numFmtId="0" fontId="70" fillId="18" borderId="49" xfId="2" applyFont="1" applyFill="1" applyBorder="1" applyAlignment="1">
      <alignment horizontal="center" vertical="center" wrapText="1"/>
    </xf>
    <xf numFmtId="0" fontId="70" fillId="18" borderId="33" xfId="2" applyFont="1" applyFill="1" applyBorder="1" applyAlignment="1">
      <alignment horizontal="center" vertical="center" wrapText="1"/>
    </xf>
    <xf numFmtId="0" fontId="70" fillId="18" borderId="141" xfId="2" applyFont="1" applyFill="1" applyBorder="1" applyAlignment="1">
      <alignment horizontal="center" vertical="center" wrapText="1"/>
    </xf>
    <xf numFmtId="9" fontId="80" fillId="0" borderId="143" xfId="0" applyNumberFormat="1" applyFont="1" applyBorder="1" applyAlignment="1">
      <alignment horizontal="center" vertical="center" wrapText="1" readingOrder="1"/>
    </xf>
    <xf numFmtId="9" fontId="80" fillId="0" borderId="144" xfId="0" applyNumberFormat="1" applyFont="1" applyBorder="1" applyAlignment="1">
      <alignment horizontal="center" vertical="center" wrapText="1" readingOrder="1"/>
    </xf>
    <xf numFmtId="0" fontId="78" fillId="0" borderId="145" xfId="0" applyFont="1" applyBorder="1" applyAlignment="1">
      <alignment horizontal="left" vertical="center" wrapText="1" readingOrder="1"/>
    </xf>
    <xf numFmtId="0" fontId="61" fillId="0" borderId="0" xfId="0" applyFont="1" applyAlignment="1">
      <alignment horizontal="center" vertical="center" wrapText="1"/>
    </xf>
    <xf numFmtId="0" fontId="38" fillId="18" borderId="0" xfId="2" applyFont="1" applyFill="1" applyBorder="1" applyAlignment="1">
      <alignment horizontal="center" vertical="center" wrapText="1"/>
    </xf>
    <xf numFmtId="0" fontId="34" fillId="0" borderId="47" xfId="0" applyFont="1" applyBorder="1" applyAlignment="1">
      <alignment horizontal="center" vertical="center"/>
    </xf>
    <xf numFmtId="0" fontId="34" fillId="0" borderId="107" xfId="0" applyFont="1" applyBorder="1" applyAlignment="1">
      <alignment horizontal="center" vertical="center"/>
    </xf>
    <xf numFmtId="0" fontId="34" fillId="0" borderId="108" xfId="0" applyFont="1" applyBorder="1" applyAlignment="1">
      <alignment horizontal="center" vertical="center"/>
    </xf>
    <xf numFmtId="0" fontId="34" fillId="0" borderId="48" xfId="0" applyFont="1" applyBorder="1" applyAlignment="1">
      <alignment horizontal="center" vertical="center"/>
    </xf>
    <xf numFmtId="0" fontId="32" fillId="31" borderId="20" xfId="0" applyFont="1" applyFill="1" applyBorder="1" applyAlignment="1">
      <alignment horizontal="left" vertical="center" wrapText="1" readingOrder="1"/>
    </xf>
    <xf numFmtId="0" fontId="32" fillId="31" borderId="21" xfId="0" applyFont="1" applyFill="1" applyBorder="1" applyAlignment="1">
      <alignment horizontal="left" vertical="center" wrapText="1" readingOrder="1"/>
    </xf>
    <xf numFmtId="0" fontId="32" fillId="31" borderId="30" xfId="0" applyFont="1" applyFill="1" applyBorder="1" applyAlignment="1">
      <alignment horizontal="left" vertical="center" wrapText="1" readingOrder="1"/>
    </xf>
    <xf numFmtId="0" fontId="32" fillId="31" borderId="31" xfId="0" applyFont="1" applyFill="1" applyBorder="1" applyAlignment="1">
      <alignment horizontal="left" vertical="center" wrapText="1" readingOrder="1"/>
    </xf>
    <xf numFmtId="0" fontId="32" fillId="31" borderId="3" xfId="0" applyFont="1" applyFill="1" applyBorder="1" applyAlignment="1">
      <alignment horizontal="left" vertical="center" wrapText="1" readingOrder="1"/>
    </xf>
    <xf numFmtId="0" fontId="32" fillId="31" borderId="25" xfId="0" applyFont="1" applyFill="1" applyBorder="1" applyAlignment="1">
      <alignment horizontal="left" vertical="center" wrapText="1" readingOrder="1"/>
    </xf>
    <xf numFmtId="0" fontId="32" fillId="19" borderId="57" xfId="1" applyFont="1" applyFill="1" applyBorder="1" applyAlignment="1">
      <alignment horizontal="center" vertical="center" wrapText="1"/>
    </xf>
    <xf numFmtId="0" fontId="32" fillId="19" borderId="58" xfId="1" applyFont="1" applyFill="1" applyBorder="1" applyAlignment="1">
      <alignment horizontal="center" vertical="center" wrapText="1"/>
    </xf>
    <xf numFmtId="0" fontId="32" fillId="19" borderId="105" xfId="1" applyFont="1" applyFill="1" applyBorder="1" applyAlignment="1">
      <alignment horizontal="center" vertical="center" wrapText="1"/>
    </xf>
    <xf numFmtId="0" fontId="32" fillId="19" borderId="56" xfId="1" applyFont="1" applyFill="1" applyBorder="1" applyAlignment="1">
      <alignment horizontal="center" vertical="center" wrapText="1"/>
    </xf>
    <xf numFmtId="0" fontId="32" fillId="19" borderId="2" xfId="1" applyFont="1" applyFill="1" applyBorder="1" applyAlignment="1">
      <alignment horizontal="left" vertical="center" wrapText="1"/>
    </xf>
    <xf numFmtId="0" fontId="32" fillId="19" borderId="21" xfId="1" applyFont="1" applyFill="1" applyBorder="1" applyAlignment="1">
      <alignment horizontal="left" vertical="center" wrapText="1"/>
    </xf>
    <xf numFmtId="0" fontId="32" fillId="19" borderId="4" xfId="1" applyFont="1" applyFill="1" applyBorder="1" applyAlignment="1">
      <alignment horizontal="left" vertical="center" wrapText="1"/>
    </xf>
    <xf numFmtId="0" fontId="32" fillId="19" borderId="31" xfId="1" applyFont="1" applyFill="1" applyBorder="1" applyAlignment="1">
      <alignment horizontal="left" vertical="center" wrapText="1"/>
    </xf>
    <xf numFmtId="0" fontId="32" fillId="19" borderId="3" xfId="1" applyFont="1" applyFill="1" applyBorder="1" applyAlignment="1">
      <alignment horizontal="left" vertical="center" wrapText="1"/>
    </xf>
    <xf numFmtId="0" fontId="32" fillId="19" borderId="20" xfId="1" applyFont="1" applyFill="1" applyBorder="1" applyAlignment="1">
      <alignment horizontal="left" vertical="center" wrapText="1"/>
    </xf>
    <xf numFmtId="0" fontId="32" fillId="19" borderId="32" xfId="1" applyFont="1" applyFill="1" applyBorder="1" applyAlignment="1">
      <alignment horizontal="center" vertical="center" wrapText="1"/>
    </xf>
    <xf numFmtId="0" fontId="32" fillId="19" borderId="0" xfId="1" applyFont="1" applyFill="1" applyBorder="1" applyAlignment="1">
      <alignment horizontal="center" vertical="center" wrapText="1"/>
    </xf>
    <xf numFmtId="0" fontId="32" fillId="19" borderId="26" xfId="1" applyFont="1" applyFill="1" applyBorder="1" applyAlignment="1">
      <alignment horizontal="center" vertical="center" wrapText="1"/>
    </xf>
    <xf numFmtId="0" fontId="37" fillId="0" borderId="0" xfId="0" applyFont="1" applyBorder="1" applyAlignment="1">
      <alignment horizontal="center" vertical="center"/>
    </xf>
    <xf numFmtId="0" fontId="37" fillId="0" borderId="26" xfId="0" applyFont="1" applyBorder="1" applyAlignment="1">
      <alignment horizontal="center" vertical="center"/>
    </xf>
    <xf numFmtId="0" fontId="37" fillId="0" borderId="32" xfId="0" applyFont="1" applyBorder="1" applyAlignment="1">
      <alignment horizontal="center" vertical="center"/>
    </xf>
    <xf numFmtId="0" fontId="35" fillId="19" borderId="56" xfId="0" applyFont="1" applyFill="1" applyBorder="1" applyAlignment="1">
      <alignment horizontal="center" vertical="center" wrapText="1"/>
    </xf>
    <xf numFmtId="0" fontId="35" fillId="19" borderId="57" xfId="0" applyFont="1" applyFill="1" applyBorder="1" applyAlignment="1">
      <alignment horizontal="center" vertical="center" wrapText="1"/>
    </xf>
    <xf numFmtId="0" fontId="35" fillId="19" borderId="58" xfId="0" applyFont="1" applyFill="1" applyBorder="1" applyAlignment="1">
      <alignment horizontal="center" vertical="center" wrapText="1"/>
    </xf>
    <xf numFmtId="0" fontId="37" fillId="0" borderId="27" xfId="0" applyFont="1" applyBorder="1" applyAlignment="1">
      <alignment horizontal="center" vertical="center"/>
    </xf>
    <xf numFmtId="0" fontId="32" fillId="19" borderId="11" xfId="1" applyFont="1" applyFill="1" applyBorder="1" applyAlignment="1">
      <alignment horizontal="left" vertical="center" wrapText="1"/>
    </xf>
    <xf numFmtId="0" fontId="32" fillId="19" borderId="30" xfId="1" applyFont="1" applyFill="1" applyBorder="1" applyAlignment="1">
      <alignment horizontal="left" vertical="center" wrapText="1"/>
    </xf>
    <xf numFmtId="0" fontId="32" fillId="19" borderId="14" xfId="1" applyFont="1" applyFill="1" applyBorder="1" applyAlignment="1">
      <alignment horizontal="left" vertical="center" wrapText="1"/>
    </xf>
    <xf numFmtId="0" fontId="32" fillId="19" borderId="25" xfId="1"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14"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21" xfId="0" applyFont="1" applyFill="1" applyBorder="1" applyAlignment="1">
      <alignment horizontal="left" vertical="center" wrapText="1"/>
    </xf>
    <xf numFmtId="0" fontId="32" fillId="6" borderId="25" xfId="0" applyFont="1" applyFill="1" applyBorder="1" applyAlignment="1">
      <alignment horizontal="left" vertical="center" wrapText="1"/>
    </xf>
    <xf numFmtId="0" fontId="32" fillId="6" borderId="31" xfId="0" applyFont="1" applyFill="1" applyBorder="1" applyAlignment="1">
      <alignment horizontal="left" vertical="center" wrapText="1"/>
    </xf>
    <xf numFmtId="0" fontId="32" fillId="19" borderId="20" xfId="1" applyFont="1" applyFill="1" applyBorder="1" applyAlignment="1">
      <alignment horizontal="center" vertical="center" wrapText="1"/>
    </xf>
    <xf numFmtId="0" fontId="32" fillId="19" borderId="3" xfId="1" applyFont="1" applyFill="1" applyBorder="1" applyAlignment="1">
      <alignment horizontal="center" vertical="center" wrapText="1"/>
    </xf>
    <xf numFmtId="0" fontId="32" fillId="19" borderId="21" xfId="1" applyFont="1" applyFill="1" applyBorder="1" applyAlignment="1">
      <alignment horizontal="center" vertical="center" wrapText="1"/>
    </xf>
    <xf numFmtId="0" fontId="32" fillId="6" borderId="20" xfId="0" applyFont="1" applyFill="1" applyBorder="1" applyAlignment="1">
      <alignment vertical="center" wrapText="1"/>
    </xf>
    <xf numFmtId="0" fontId="32" fillId="6" borderId="21" xfId="0" applyFont="1" applyFill="1" applyBorder="1" applyAlignment="1">
      <alignment vertical="center" wrapText="1"/>
    </xf>
    <xf numFmtId="0" fontId="32" fillId="6" borderId="20" xfId="0" applyFont="1" applyFill="1" applyBorder="1" applyAlignment="1">
      <alignment horizontal="left" vertical="center" wrapText="1"/>
    </xf>
    <xf numFmtId="0" fontId="32" fillId="6" borderId="30"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20"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21" xfId="0" applyFont="1" applyFill="1" applyBorder="1" applyAlignment="1">
      <alignment horizontal="center" vertical="center" wrapText="1"/>
    </xf>
    <xf numFmtId="9" fontId="35" fillId="19" borderId="20" xfId="0" applyNumberFormat="1" applyFont="1" applyFill="1" applyBorder="1" applyAlignment="1">
      <alignment horizontal="left" vertical="center" wrapText="1"/>
    </xf>
    <xf numFmtId="9" fontId="35" fillId="19" borderId="3" xfId="0" applyNumberFormat="1" applyFont="1" applyFill="1" applyBorder="1" applyAlignment="1">
      <alignment horizontal="left" vertical="center" wrapText="1"/>
    </xf>
    <xf numFmtId="9" fontId="35" fillId="19" borderId="21" xfId="0" applyNumberFormat="1" applyFont="1" applyFill="1" applyBorder="1" applyAlignment="1">
      <alignment horizontal="left" vertical="center" wrapText="1"/>
    </xf>
    <xf numFmtId="0" fontId="30" fillId="6" borderId="56"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30" fillId="6" borderId="57" xfId="0" applyFont="1" applyFill="1" applyBorder="1" applyAlignment="1">
      <alignment horizontal="center" vertical="center" wrapText="1"/>
    </xf>
    <xf numFmtId="9" fontId="32" fillId="6" borderId="56" xfId="0" applyNumberFormat="1" applyFont="1" applyFill="1" applyBorder="1" applyAlignment="1">
      <alignment horizontal="center" vertical="center" wrapText="1"/>
    </xf>
    <xf numFmtId="9" fontId="32" fillId="6" borderId="58" xfId="0" applyNumberFormat="1" applyFont="1" applyFill="1" applyBorder="1" applyAlignment="1">
      <alignment horizontal="center"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vertical="center" wrapText="1"/>
    </xf>
    <xf numFmtId="0" fontId="32" fillId="26" borderId="56" xfId="0" applyFont="1" applyFill="1" applyBorder="1" applyAlignment="1">
      <alignment horizontal="center" vertical="center" wrapText="1" readingOrder="1"/>
    </xf>
    <xf numFmtId="0" fontId="32" fillId="26" borderId="58" xfId="0" applyFont="1" applyFill="1" applyBorder="1" applyAlignment="1">
      <alignment horizontal="center" vertical="center" wrapText="1" readingOrder="1"/>
    </xf>
    <xf numFmtId="0" fontId="32" fillId="26" borderId="56" xfId="0" applyFont="1" applyFill="1" applyBorder="1" applyAlignment="1">
      <alignment horizontal="center" vertical="center" wrapText="1"/>
    </xf>
    <xf numFmtId="0" fontId="32" fillId="26" borderId="58" xfId="0" applyFont="1" applyFill="1" applyBorder="1" applyAlignment="1">
      <alignment horizontal="center" vertical="center" wrapText="1"/>
    </xf>
    <xf numFmtId="0" fontId="32" fillId="26" borderId="20" xfId="0" applyFont="1" applyFill="1" applyBorder="1" applyAlignment="1">
      <alignment vertical="center" wrapText="1"/>
    </xf>
    <xf numFmtId="0" fontId="32" fillId="26" borderId="21" xfId="0" applyFont="1" applyFill="1" applyBorder="1" applyAlignment="1">
      <alignment vertical="center" wrapText="1"/>
    </xf>
    <xf numFmtId="0" fontId="32" fillId="26" borderId="20" xfId="0" applyFont="1" applyFill="1" applyBorder="1" applyAlignment="1">
      <alignment horizontal="center" vertical="center" wrapText="1"/>
    </xf>
    <xf numFmtId="0" fontId="32" fillId="26" borderId="21" xfId="0" applyFont="1" applyFill="1" applyBorder="1" applyAlignment="1">
      <alignment horizontal="center" vertical="center" wrapText="1"/>
    </xf>
    <xf numFmtId="0" fontId="32" fillId="26" borderId="30" xfId="0" applyFont="1" applyFill="1" applyBorder="1" applyAlignment="1">
      <alignment horizontal="center" vertical="center" wrapText="1"/>
    </xf>
    <xf numFmtId="0" fontId="32" fillId="26" borderId="31" xfId="0" applyFont="1" applyFill="1" applyBorder="1" applyAlignment="1">
      <alignment horizontal="center" vertical="center" wrapText="1"/>
    </xf>
    <xf numFmtId="0" fontId="32" fillId="26" borderId="11" xfId="0" applyFont="1" applyFill="1" applyBorder="1" applyAlignment="1">
      <alignment horizontal="center" vertical="center" wrapText="1"/>
    </xf>
    <xf numFmtId="0" fontId="32" fillId="26" borderId="14" xfId="0" applyFont="1" applyFill="1" applyBorder="1" applyAlignment="1">
      <alignment horizontal="center" vertical="center" wrapText="1"/>
    </xf>
    <xf numFmtId="0" fontId="32" fillId="26" borderId="3" xfId="0" applyFont="1" applyFill="1" applyBorder="1" applyAlignment="1">
      <alignment horizontal="center" vertical="center" wrapText="1"/>
    </xf>
    <xf numFmtId="0" fontId="32" fillId="26" borderId="4" xfId="0" applyFont="1" applyFill="1" applyBorder="1" applyAlignment="1">
      <alignment horizontal="center" vertical="center" wrapText="1"/>
    </xf>
    <xf numFmtId="0" fontId="32" fillId="26" borderId="3" xfId="0" applyFont="1" applyFill="1" applyBorder="1" applyAlignment="1">
      <alignment vertical="center" wrapText="1"/>
    </xf>
    <xf numFmtId="0" fontId="32" fillId="26" borderId="57" xfId="0" applyFont="1" applyFill="1" applyBorder="1" applyAlignment="1">
      <alignment horizontal="center" vertical="center" wrapText="1"/>
    </xf>
    <xf numFmtId="0" fontId="32" fillId="29" borderId="56" xfId="0" applyFont="1" applyFill="1" applyBorder="1" applyAlignment="1">
      <alignment horizontal="center" vertical="center" wrapText="1"/>
    </xf>
    <xf numFmtId="0" fontId="32" fillId="29" borderId="105" xfId="0" applyFont="1" applyFill="1" applyBorder="1" applyAlignment="1">
      <alignment horizontal="center" vertical="center" wrapText="1"/>
    </xf>
    <xf numFmtId="0" fontId="32" fillId="29" borderId="57" xfId="0" applyFont="1" applyFill="1" applyBorder="1" applyAlignment="1">
      <alignment horizontal="center" vertical="center" wrapText="1"/>
    </xf>
    <xf numFmtId="0" fontId="32" fillId="29" borderId="58" xfId="0" applyFont="1" applyFill="1" applyBorder="1" applyAlignment="1">
      <alignment horizontal="center" vertical="center" wrapText="1"/>
    </xf>
    <xf numFmtId="0" fontId="32" fillId="26" borderId="25" xfId="0" applyFont="1" applyFill="1" applyBorder="1" applyAlignment="1">
      <alignment horizontal="center" vertical="center" wrapText="1"/>
    </xf>
    <xf numFmtId="0" fontId="32" fillId="29" borderId="20" xfId="0" applyFont="1" applyFill="1" applyBorder="1" applyAlignment="1">
      <alignment horizontal="center" vertical="center" wrapText="1"/>
    </xf>
    <xf numFmtId="0" fontId="32" fillId="29" borderId="3" xfId="0" applyFont="1" applyFill="1" applyBorder="1" applyAlignment="1">
      <alignment horizontal="center" vertical="center" wrapText="1"/>
    </xf>
    <xf numFmtId="0" fontId="32" fillId="29" borderId="21" xfId="0" applyFont="1" applyFill="1" applyBorder="1" applyAlignment="1">
      <alignment horizontal="center" vertical="center" wrapText="1"/>
    </xf>
    <xf numFmtId="0" fontId="32" fillId="29" borderId="20" xfId="0" applyFont="1" applyFill="1" applyBorder="1" applyAlignment="1">
      <alignment vertical="center" wrapText="1"/>
    </xf>
    <xf numFmtId="0" fontId="32" fillId="29" borderId="21" xfId="0" applyFont="1" applyFill="1" applyBorder="1" applyAlignment="1">
      <alignment vertical="center" wrapText="1"/>
    </xf>
    <xf numFmtId="0" fontId="32" fillId="29" borderId="3" xfId="0" applyFont="1" applyFill="1" applyBorder="1" applyAlignment="1">
      <alignment vertical="center" wrapText="1"/>
    </xf>
    <xf numFmtId="0" fontId="32" fillId="29" borderId="25" xfId="0" applyFont="1" applyFill="1" applyBorder="1" applyAlignment="1">
      <alignment vertical="center" wrapText="1"/>
    </xf>
    <xf numFmtId="0" fontId="32" fillId="29" borderId="31" xfId="0" applyFont="1" applyFill="1" applyBorder="1" applyAlignment="1">
      <alignment vertical="center" wrapText="1"/>
    </xf>
    <xf numFmtId="0" fontId="32" fillId="29" borderId="11" xfId="0" applyFont="1" applyFill="1" applyBorder="1" applyAlignment="1">
      <alignment vertical="center" wrapText="1"/>
    </xf>
    <xf numFmtId="0" fontId="32" fillId="29" borderId="30" xfId="0" applyFont="1" applyFill="1" applyBorder="1" applyAlignment="1">
      <alignment vertical="center" wrapText="1"/>
    </xf>
    <xf numFmtId="0" fontId="32" fillId="29" borderId="14" xfId="0" applyFont="1" applyFill="1" applyBorder="1" applyAlignment="1">
      <alignment vertical="center" wrapText="1"/>
    </xf>
    <xf numFmtId="0" fontId="32" fillId="29" borderId="20" xfId="0" applyFont="1" applyFill="1" applyBorder="1" applyAlignment="1">
      <alignment horizontal="left" vertical="center" wrapText="1"/>
    </xf>
    <xf numFmtId="0" fontId="32" fillId="29" borderId="3" xfId="0" applyFont="1" applyFill="1" applyBorder="1" applyAlignment="1">
      <alignment horizontal="left" vertical="center" wrapText="1"/>
    </xf>
    <xf numFmtId="0" fontId="32" fillId="29" borderId="21" xfId="0" applyFont="1" applyFill="1" applyBorder="1" applyAlignment="1">
      <alignment horizontal="left" vertical="center" wrapText="1"/>
    </xf>
    <xf numFmtId="0" fontId="32" fillId="29" borderId="2" xfId="0" applyFont="1" applyFill="1" applyBorder="1" applyAlignment="1">
      <alignment vertical="center" wrapText="1"/>
    </xf>
    <xf numFmtId="0" fontId="32" fillId="29" borderId="4" xfId="0" applyFont="1" applyFill="1" applyBorder="1" applyAlignment="1">
      <alignment vertical="center" wrapText="1"/>
    </xf>
    <xf numFmtId="0" fontId="40" fillId="29" borderId="25" xfId="0" applyFont="1" applyFill="1" applyBorder="1" applyAlignment="1">
      <alignment vertical="center" wrapText="1"/>
    </xf>
    <xf numFmtId="0" fontId="40" fillId="29" borderId="31" xfId="0" applyFont="1" applyFill="1" applyBorder="1" applyAlignment="1">
      <alignment vertical="center" wrapText="1"/>
    </xf>
    <xf numFmtId="0" fontId="40" fillId="29" borderId="3" xfId="0" applyFont="1" applyFill="1" applyBorder="1" applyAlignment="1">
      <alignment vertical="center" wrapText="1"/>
    </xf>
    <xf numFmtId="0" fontId="40" fillId="29" borderId="21" xfId="0" applyFont="1" applyFill="1" applyBorder="1" applyAlignment="1">
      <alignment vertical="center" wrapText="1"/>
    </xf>
    <xf numFmtId="0" fontId="35" fillId="29" borderId="20" xfId="0" applyFont="1" applyFill="1" applyBorder="1" applyAlignment="1">
      <alignment horizontal="center" vertical="center" wrapText="1"/>
    </xf>
    <xf numFmtId="0" fontId="35" fillId="29" borderId="3" xfId="0" applyFont="1" applyFill="1" applyBorder="1" applyAlignment="1">
      <alignment horizontal="center" vertical="center" wrapText="1"/>
    </xf>
    <xf numFmtId="0" fontId="35" fillId="29" borderId="21" xfId="0" applyFont="1" applyFill="1" applyBorder="1" applyAlignment="1">
      <alignment horizontal="center" vertical="center" wrapText="1"/>
    </xf>
    <xf numFmtId="0" fontId="40" fillId="29" borderId="20" xfId="0" applyFont="1" applyFill="1" applyBorder="1" applyAlignment="1">
      <alignment vertical="center" wrapText="1"/>
    </xf>
    <xf numFmtId="0" fontId="40" fillId="29" borderId="30" xfId="0" applyFont="1" applyFill="1" applyBorder="1" applyAlignment="1">
      <alignment vertical="center" wrapText="1"/>
    </xf>
    <xf numFmtId="0" fontId="32" fillId="29" borderId="64" xfId="0" applyFont="1" applyFill="1" applyBorder="1" applyAlignment="1">
      <alignment horizontal="center" vertical="center" wrapText="1"/>
    </xf>
    <xf numFmtId="0" fontId="32" fillId="30" borderId="20" xfId="3" applyFont="1" applyFill="1" applyBorder="1" applyAlignment="1" applyProtection="1">
      <alignment horizontal="left" vertical="center" wrapText="1"/>
      <protection locked="0"/>
    </xf>
    <xf numFmtId="0" fontId="32" fillId="30" borderId="21" xfId="3" applyFont="1" applyFill="1" applyBorder="1" applyAlignment="1" applyProtection="1">
      <alignment horizontal="left" vertical="center" wrapText="1"/>
      <protection locked="0"/>
    </xf>
    <xf numFmtId="0" fontId="32" fillId="30" borderId="30" xfId="3" applyFont="1" applyFill="1" applyBorder="1" applyAlignment="1" applyProtection="1">
      <alignment horizontal="left" vertical="center" wrapText="1"/>
      <protection locked="0"/>
    </xf>
    <xf numFmtId="0" fontId="32" fillId="30" borderId="31" xfId="3" applyFont="1" applyFill="1" applyBorder="1" applyAlignment="1" applyProtection="1">
      <alignment horizontal="left" vertical="center" wrapText="1"/>
      <protection locked="0"/>
    </xf>
    <xf numFmtId="0" fontId="32" fillId="30" borderId="11" xfId="3" applyFont="1" applyFill="1" applyBorder="1" applyAlignment="1" applyProtection="1">
      <alignment horizontal="left" vertical="center" wrapText="1"/>
      <protection locked="0"/>
    </xf>
    <xf numFmtId="0" fontId="32" fillId="30" borderId="14" xfId="3" applyFont="1" applyFill="1" applyBorder="1" applyAlignment="1" applyProtection="1">
      <alignment horizontal="left" vertical="center" wrapText="1"/>
      <protection locked="0"/>
    </xf>
    <xf numFmtId="0" fontId="32" fillId="30" borderId="3" xfId="3" applyFont="1" applyFill="1" applyBorder="1" applyAlignment="1" applyProtection="1">
      <alignment horizontal="left" vertical="center" wrapText="1"/>
      <protection locked="0"/>
    </xf>
    <xf numFmtId="0" fontId="32" fillId="30" borderId="25" xfId="3" applyFont="1" applyFill="1" applyBorder="1" applyAlignment="1" applyProtection="1">
      <alignment horizontal="left" vertical="center" wrapText="1"/>
      <protection locked="0"/>
    </xf>
    <xf numFmtId="0" fontId="48" fillId="18" borderId="38" xfId="1" applyFont="1" applyFill="1" applyBorder="1" applyAlignment="1">
      <alignment horizontal="center" vertical="center" wrapText="1"/>
    </xf>
    <xf numFmtId="0" fontId="48" fillId="18" borderId="39" xfId="1" applyFont="1" applyFill="1" applyBorder="1" applyAlignment="1">
      <alignment horizontal="center" vertical="center" wrapText="1"/>
    </xf>
    <xf numFmtId="0" fontId="48" fillId="18" borderId="40" xfId="1" applyFont="1" applyFill="1" applyBorder="1" applyAlignment="1">
      <alignment horizontal="center" vertical="center" wrapText="1"/>
    </xf>
    <xf numFmtId="0" fontId="32" fillId="30" borderId="20" xfId="0" applyFont="1" applyFill="1" applyBorder="1" applyAlignment="1">
      <alignment horizontal="center" vertical="center" wrapText="1"/>
    </xf>
    <xf numFmtId="0" fontId="32" fillId="30" borderId="3" xfId="0" applyFont="1" applyFill="1" applyBorder="1" applyAlignment="1">
      <alignment horizontal="center" vertical="center" wrapText="1"/>
    </xf>
    <xf numFmtId="0" fontId="32" fillId="30" borderId="21" xfId="0" applyFont="1" applyFill="1" applyBorder="1" applyAlignment="1">
      <alignment horizontal="center" vertical="center" wrapText="1"/>
    </xf>
    <xf numFmtId="0" fontId="32" fillId="25" borderId="20" xfId="0" applyFont="1" applyFill="1" applyBorder="1" applyAlignment="1">
      <alignment vertical="center" wrapText="1" readingOrder="1"/>
    </xf>
    <xf numFmtId="0" fontId="32" fillId="25" borderId="3" xfId="0" applyFont="1" applyFill="1" applyBorder="1" applyAlignment="1">
      <alignment vertical="center" wrapText="1" readingOrder="1"/>
    </xf>
    <xf numFmtId="0" fontId="32" fillId="25" borderId="21" xfId="0" applyFont="1" applyFill="1" applyBorder="1" applyAlignment="1">
      <alignment vertical="center" wrapText="1" readingOrder="1"/>
    </xf>
    <xf numFmtId="1" fontId="32" fillId="25" borderId="4" xfId="0" applyNumberFormat="1" applyFont="1" applyFill="1" applyBorder="1" applyAlignment="1">
      <alignment vertical="center" wrapText="1"/>
    </xf>
    <xf numFmtId="1" fontId="32" fillId="25" borderId="31" xfId="0" applyNumberFormat="1" applyFont="1" applyFill="1" applyBorder="1" applyAlignment="1">
      <alignment vertical="center" wrapText="1"/>
    </xf>
    <xf numFmtId="0" fontId="32" fillId="25" borderId="30" xfId="0" applyFont="1" applyFill="1" applyBorder="1" applyAlignment="1">
      <alignment vertical="center" wrapText="1"/>
    </xf>
    <xf numFmtId="0" fontId="32" fillId="25" borderId="14" xfId="0" applyFont="1" applyFill="1" applyBorder="1" applyAlignment="1">
      <alignment vertical="center" wrapText="1"/>
    </xf>
    <xf numFmtId="0" fontId="35" fillId="25" borderId="56"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2" fillId="30" borderId="20" xfId="0" applyFont="1" applyFill="1" applyBorder="1" applyAlignment="1">
      <alignment horizontal="left" vertical="center" wrapText="1"/>
    </xf>
    <xf numFmtId="0" fontId="32" fillId="30" borderId="21" xfId="0" applyFont="1" applyFill="1" applyBorder="1" applyAlignment="1">
      <alignment horizontal="left" vertical="center" wrapText="1"/>
    </xf>
    <xf numFmtId="0" fontId="32" fillId="30" borderId="56" xfId="3" applyFont="1" applyFill="1" applyBorder="1" applyAlignment="1" applyProtection="1">
      <alignment horizontal="center" vertical="center" wrapText="1"/>
      <protection locked="0"/>
    </xf>
    <xf numFmtId="0" fontId="32" fillId="30" borderId="58" xfId="3" applyFont="1" applyFill="1" applyBorder="1" applyAlignment="1" applyProtection="1">
      <alignment horizontal="center" vertical="center" wrapText="1"/>
      <protection locked="0"/>
    </xf>
    <xf numFmtId="0" fontId="32" fillId="30" borderId="57" xfId="3" applyFont="1" applyFill="1" applyBorder="1" applyAlignment="1" applyProtection="1">
      <alignment horizontal="center" vertical="center" wrapText="1"/>
      <protection locked="0"/>
    </xf>
    <xf numFmtId="0" fontId="32" fillId="25" borderId="20" xfId="0" applyFont="1" applyFill="1" applyBorder="1" applyAlignment="1">
      <alignment horizontal="center" vertical="center" wrapText="1"/>
    </xf>
    <xf numFmtId="0" fontId="32" fillId="25" borderId="3" xfId="0" applyFont="1" applyFill="1" applyBorder="1" applyAlignment="1">
      <alignment horizontal="center" vertical="center" wrapText="1"/>
    </xf>
    <xf numFmtId="0" fontId="32" fillId="25" borderId="21" xfId="0" applyFont="1" applyFill="1" applyBorder="1" applyAlignment="1">
      <alignment horizontal="center" vertical="center" wrapText="1"/>
    </xf>
    <xf numFmtId="1" fontId="32" fillId="24" borderId="20" xfId="0" applyNumberFormat="1" applyFont="1" applyFill="1" applyBorder="1" applyAlignment="1">
      <alignment vertical="center" wrapText="1"/>
    </xf>
    <xf numFmtId="1" fontId="32" fillId="24" borderId="11" xfId="0" applyNumberFormat="1" applyFont="1" applyFill="1" applyBorder="1" applyAlignment="1">
      <alignment vertical="center" wrapText="1"/>
    </xf>
    <xf numFmtId="1" fontId="32" fillId="24" borderId="30" xfId="0" applyNumberFormat="1" applyFont="1" applyFill="1" applyBorder="1" applyAlignment="1">
      <alignment vertical="center" wrapText="1"/>
    </xf>
    <xf numFmtId="1" fontId="32" fillId="24" borderId="14" xfId="0" applyNumberFormat="1" applyFont="1" applyFill="1" applyBorder="1" applyAlignment="1">
      <alignment vertical="center" wrapText="1"/>
    </xf>
    <xf numFmtId="1" fontId="32" fillId="25" borderId="20" xfId="0" applyNumberFormat="1" applyFont="1" applyFill="1" applyBorder="1" applyAlignment="1">
      <alignment vertical="center" wrapText="1"/>
    </xf>
    <xf numFmtId="1" fontId="32" fillId="25" borderId="21" xfId="0" applyNumberFormat="1" applyFont="1" applyFill="1" applyBorder="1" applyAlignment="1">
      <alignment vertical="center" wrapText="1"/>
    </xf>
    <xf numFmtId="1" fontId="32" fillId="25" borderId="30" xfId="0" applyNumberFormat="1" applyFont="1" applyFill="1" applyBorder="1" applyAlignment="1">
      <alignment vertical="center" wrapText="1"/>
    </xf>
    <xf numFmtId="1" fontId="32" fillId="25" borderId="25" xfId="0" applyNumberFormat="1" applyFont="1" applyFill="1" applyBorder="1" applyAlignment="1">
      <alignment vertical="center" wrapText="1"/>
    </xf>
    <xf numFmtId="1" fontId="32" fillId="24" borderId="3" xfId="0" applyNumberFormat="1" applyFont="1" applyFill="1" applyBorder="1" applyAlignment="1">
      <alignment vertical="center" wrapText="1"/>
    </xf>
    <xf numFmtId="1" fontId="32" fillId="24" borderId="25" xfId="0" applyNumberFormat="1" applyFont="1" applyFill="1" applyBorder="1" applyAlignment="1">
      <alignment vertical="center" wrapText="1"/>
    </xf>
    <xf numFmtId="1" fontId="32" fillId="24" borderId="21" xfId="0" applyNumberFormat="1" applyFont="1" applyFill="1" applyBorder="1" applyAlignment="1">
      <alignment vertical="center" wrapText="1"/>
    </xf>
    <xf numFmtId="1" fontId="32" fillId="24" borderId="31" xfId="0" applyNumberFormat="1" applyFont="1" applyFill="1" applyBorder="1" applyAlignment="1">
      <alignment vertical="center" wrapText="1"/>
    </xf>
    <xf numFmtId="0" fontId="32" fillId="24" borderId="56" xfId="3" applyFont="1" applyFill="1" applyBorder="1" applyAlignment="1" applyProtection="1">
      <alignment vertical="center" wrapText="1"/>
      <protection locked="0"/>
    </xf>
    <xf numFmtId="0" fontId="32" fillId="24" borderId="58" xfId="3" applyFont="1" applyFill="1" applyBorder="1" applyAlignment="1" applyProtection="1">
      <alignment vertical="center" wrapText="1"/>
      <protection locked="0"/>
    </xf>
    <xf numFmtId="0" fontId="32" fillId="24" borderId="56" xfId="1" applyFont="1" applyFill="1" applyBorder="1" applyAlignment="1">
      <alignment vertical="center" wrapText="1"/>
    </xf>
    <xf numFmtId="0" fontId="32" fillId="24" borderId="57" xfId="1" applyFont="1" applyFill="1" applyBorder="1" applyAlignment="1">
      <alignment vertical="center" wrapText="1"/>
    </xf>
    <xf numFmtId="0" fontId="32" fillId="24" borderId="58" xfId="1" applyFont="1" applyFill="1" applyBorder="1" applyAlignment="1">
      <alignment vertical="center" wrapText="1"/>
    </xf>
    <xf numFmtId="0" fontId="35" fillId="24" borderId="20" xfId="3" applyFont="1" applyFill="1" applyBorder="1" applyAlignment="1" applyProtection="1">
      <alignment horizontal="left" vertical="center" wrapText="1"/>
      <protection locked="0"/>
    </xf>
    <xf numFmtId="0" fontId="35" fillId="24" borderId="3" xfId="3" applyFont="1" applyFill="1" applyBorder="1" applyAlignment="1" applyProtection="1">
      <alignment horizontal="left" vertical="center" wrapText="1"/>
      <protection locked="0"/>
    </xf>
    <xf numFmtId="0" fontId="35" fillId="24" borderId="21" xfId="3" applyFont="1" applyFill="1" applyBorder="1" applyAlignment="1" applyProtection="1">
      <alignment horizontal="left" vertical="center" wrapText="1"/>
      <protection locked="0"/>
    </xf>
    <xf numFmtId="0" fontId="48" fillId="18" borderId="45" xfId="0" applyFont="1" applyFill="1" applyBorder="1" applyAlignment="1">
      <alignment horizontal="center" vertical="center" wrapText="1"/>
    </xf>
    <xf numFmtId="0" fontId="48" fillId="18" borderId="37" xfId="0" applyFont="1" applyFill="1" applyBorder="1" applyAlignment="1">
      <alignment horizontal="center" vertical="center" wrapText="1"/>
    </xf>
    <xf numFmtId="0" fontId="35" fillId="31" borderId="20" xfId="3" applyFont="1" applyFill="1" applyBorder="1" applyAlignment="1" applyProtection="1">
      <alignment vertical="center" wrapText="1"/>
      <protection locked="0"/>
    </xf>
    <xf numFmtId="0" fontId="35" fillId="31" borderId="21" xfId="3" applyFont="1" applyFill="1" applyBorder="1" applyAlignment="1" applyProtection="1">
      <alignment vertical="center" wrapText="1"/>
      <protection locked="0"/>
    </xf>
    <xf numFmtId="0" fontId="32" fillId="31" borderId="11" xfId="0" applyFont="1" applyFill="1" applyBorder="1" applyAlignment="1">
      <alignment horizontal="left" vertical="center" wrapText="1" readingOrder="1"/>
    </xf>
    <xf numFmtId="0" fontId="32" fillId="24" borderId="20" xfId="3" applyFont="1" applyFill="1" applyBorder="1" applyAlignment="1" applyProtection="1">
      <alignment horizontal="center" vertical="center" wrapText="1"/>
      <protection locked="0"/>
    </xf>
    <xf numFmtId="0" fontId="32" fillId="24" borderId="3" xfId="3" applyFont="1" applyFill="1" applyBorder="1" applyAlignment="1" applyProtection="1">
      <alignment horizontal="center" vertical="center" wrapText="1"/>
      <protection locked="0"/>
    </xf>
    <xf numFmtId="0" fontId="32" fillId="24" borderId="21" xfId="3" applyFont="1" applyFill="1" applyBorder="1" applyAlignment="1" applyProtection="1">
      <alignment horizontal="center" vertical="center" wrapText="1"/>
      <protection locked="0"/>
    </xf>
    <xf numFmtId="10" fontId="35" fillId="24" borderId="56" xfId="0" applyNumberFormat="1" applyFont="1" applyFill="1" applyBorder="1" applyAlignment="1">
      <alignment horizontal="left" vertical="center" wrapText="1"/>
    </xf>
    <xf numFmtId="10" fontId="35" fillId="24" borderId="57" xfId="0" applyNumberFormat="1" applyFont="1" applyFill="1" applyBorder="1" applyAlignment="1">
      <alignment horizontal="left" vertical="center" wrapText="1"/>
    </xf>
    <xf numFmtId="10" fontId="35" fillId="24" borderId="58" xfId="0" applyNumberFormat="1" applyFont="1" applyFill="1" applyBorder="1" applyAlignment="1">
      <alignment horizontal="left" vertical="center" wrapText="1"/>
    </xf>
    <xf numFmtId="0" fontId="32" fillId="31" borderId="56" xfId="0" applyFont="1" applyFill="1" applyBorder="1" applyAlignment="1">
      <alignment horizontal="left" vertical="center" wrapText="1" readingOrder="1"/>
    </xf>
    <xf numFmtId="0" fontId="32" fillId="31" borderId="57" xfId="0" applyFont="1" applyFill="1" applyBorder="1" applyAlignment="1">
      <alignment horizontal="left" vertical="center" wrapText="1" readingOrder="1"/>
    </xf>
    <xf numFmtId="0" fontId="32" fillId="31" borderId="58" xfId="0" applyFont="1" applyFill="1" applyBorder="1" applyAlignment="1">
      <alignment horizontal="left" vertical="center" wrapText="1" readingOrder="1"/>
    </xf>
    <xf numFmtId="0" fontId="32" fillId="31" borderId="2" xfId="0" applyFont="1" applyFill="1" applyBorder="1" applyAlignment="1">
      <alignment horizontal="left" vertical="center" wrapText="1" readingOrder="1"/>
    </xf>
    <xf numFmtId="0" fontId="32" fillId="31" borderId="4" xfId="0" applyFont="1" applyFill="1" applyBorder="1" applyAlignment="1">
      <alignment horizontal="left" vertical="center" wrapText="1" readingOrder="1"/>
    </xf>
    <xf numFmtId="0" fontId="32" fillId="31" borderId="14" xfId="0" applyFont="1" applyFill="1" applyBorder="1" applyAlignment="1">
      <alignment horizontal="left" vertical="center" wrapText="1" readingOrder="1"/>
    </xf>
    <xf numFmtId="0" fontId="35" fillId="31" borderId="20" xfId="3" applyFont="1" applyFill="1" applyBorder="1" applyAlignment="1" applyProtection="1">
      <alignment horizontal="center" vertical="center" wrapText="1"/>
      <protection locked="0"/>
    </xf>
    <xf numFmtId="0" fontId="35" fillId="31" borderId="3" xfId="3" applyFont="1" applyFill="1" applyBorder="1" applyAlignment="1" applyProtection="1">
      <alignment horizontal="center" vertical="center" wrapText="1"/>
      <protection locked="0"/>
    </xf>
    <xf numFmtId="0" fontId="35" fillId="31" borderId="21" xfId="3" applyFont="1" applyFill="1" applyBorder="1" applyAlignment="1" applyProtection="1">
      <alignment horizontal="center" vertical="center" wrapText="1"/>
      <protection locked="0"/>
    </xf>
    <xf numFmtId="0" fontId="48" fillId="18" borderId="46" xfId="0" applyFont="1" applyFill="1" applyBorder="1" applyAlignment="1">
      <alignment horizontal="center" vertical="center" wrapText="1"/>
    </xf>
    <xf numFmtId="0" fontId="48" fillId="18" borderId="20" xfId="0" applyFont="1" applyFill="1" applyBorder="1" applyAlignment="1">
      <alignment horizontal="center" vertical="center" wrapText="1" readingOrder="1"/>
    </xf>
    <xf numFmtId="0" fontId="48" fillId="18" borderId="3" xfId="0" applyFont="1" applyFill="1" applyBorder="1" applyAlignment="1">
      <alignment horizontal="center" vertical="center" wrapText="1" readingOrder="1"/>
    </xf>
    <xf numFmtId="0" fontId="48" fillId="18" borderId="21" xfId="0" applyFont="1" applyFill="1" applyBorder="1" applyAlignment="1">
      <alignment horizontal="center" vertical="center" wrapText="1" readingOrder="1"/>
    </xf>
    <xf numFmtId="0" fontId="44" fillId="31" borderId="20" xfId="0" applyFont="1" applyFill="1" applyBorder="1" applyAlignment="1">
      <alignment horizontal="center" vertical="center" wrapText="1" readingOrder="1"/>
    </xf>
    <xf numFmtId="0" fontId="44" fillId="31" borderId="3" xfId="0" applyFont="1" applyFill="1" applyBorder="1" applyAlignment="1">
      <alignment horizontal="center" vertical="center" wrapText="1" readingOrder="1"/>
    </xf>
    <xf numFmtId="0" fontId="44" fillId="31" borderId="21" xfId="0" applyFont="1" applyFill="1" applyBorder="1" applyAlignment="1">
      <alignment horizontal="center" vertical="center" wrapText="1" readingOrder="1"/>
    </xf>
    <xf numFmtId="15" fontId="4" fillId="31" borderId="56" xfId="0" applyNumberFormat="1" applyFont="1" applyFill="1" applyBorder="1" applyAlignment="1">
      <alignment vertical="center" wrapText="1"/>
    </xf>
    <xf numFmtId="15" fontId="4" fillId="31" borderId="57" xfId="0" applyNumberFormat="1" applyFont="1" applyFill="1" applyBorder="1" applyAlignment="1">
      <alignment vertical="center" wrapText="1"/>
    </xf>
    <xf numFmtId="15" fontId="4" fillId="31" borderId="58" xfId="0" applyNumberFormat="1" applyFont="1" applyFill="1" applyBorder="1" applyAlignment="1">
      <alignment vertical="center" wrapText="1"/>
    </xf>
    <xf numFmtId="0" fontId="32" fillId="31" borderId="56" xfId="0" applyFont="1" applyFill="1" applyBorder="1" applyAlignment="1">
      <alignment horizontal="left" vertical="center" wrapText="1"/>
    </xf>
    <xf numFmtId="0" fontId="32" fillId="31" borderId="57" xfId="0" applyFont="1" applyFill="1" applyBorder="1" applyAlignment="1">
      <alignment horizontal="left" vertical="center" wrapText="1"/>
    </xf>
    <xf numFmtId="0" fontId="32" fillId="31" borderId="58" xfId="0" applyFont="1" applyFill="1" applyBorder="1" applyAlignment="1">
      <alignment horizontal="left" vertical="center" wrapText="1"/>
    </xf>
    <xf numFmtId="0" fontId="3" fillId="31" borderId="56" xfId="0" applyFont="1" applyFill="1" applyBorder="1" applyAlignment="1">
      <alignment vertical="center" wrapText="1"/>
    </xf>
    <xf numFmtId="0" fontId="3" fillId="31" borderId="105" xfId="0" applyFont="1" applyFill="1" applyBorder="1" applyAlignment="1">
      <alignment vertical="center" wrapText="1"/>
    </xf>
    <xf numFmtId="0" fontId="3" fillId="31" borderId="57" xfId="0" applyFont="1" applyFill="1" applyBorder="1" applyAlignment="1">
      <alignment vertical="center" wrapText="1"/>
    </xf>
    <xf numFmtId="0" fontId="3" fillId="31" borderId="58" xfId="0" applyFont="1" applyFill="1" applyBorder="1" applyAlignment="1">
      <alignment vertical="center" wrapText="1"/>
    </xf>
    <xf numFmtId="0" fontId="48" fillId="18" borderId="39" xfId="0" applyFont="1" applyFill="1" applyBorder="1" applyAlignment="1">
      <alignment horizontal="center" vertical="center" wrapText="1"/>
    </xf>
    <xf numFmtId="0" fontId="48" fillId="18" borderId="40" xfId="0" applyFont="1" applyFill="1" applyBorder="1" applyAlignment="1">
      <alignment horizontal="center" vertical="center" wrapText="1"/>
    </xf>
    <xf numFmtId="0" fontId="42" fillId="31" borderId="20" xfId="0" applyFont="1" applyFill="1" applyBorder="1" applyAlignment="1">
      <alignment horizontal="left" vertical="center" wrapText="1"/>
    </xf>
    <xf numFmtId="0" fontId="42" fillId="31" borderId="3" xfId="0" applyFont="1" applyFill="1" applyBorder="1" applyAlignment="1">
      <alignment horizontal="left" vertical="center" wrapText="1"/>
    </xf>
    <xf numFmtId="0" fontId="42" fillId="31" borderId="21" xfId="0" applyFont="1" applyFill="1" applyBorder="1" applyAlignment="1">
      <alignment horizontal="left" vertical="center" wrapText="1"/>
    </xf>
    <xf numFmtId="0" fontId="32" fillId="31" borderId="20" xfId="1" applyFont="1" applyFill="1" applyBorder="1" applyAlignment="1">
      <alignment horizontal="left" vertical="center" wrapText="1"/>
    </xf>
    <xf numFmtId="0" fontId="32" fillId="31" borderId="3" xfId="1" applyFont="1" applyFill="1" applyBorder="1" applyAlignment="1">
      <alignment horizontal="left" vertical="center" wrapText="1"/>
    </xf>
    <xf numFmtId="0" fontId="32" fillId="31" borderId="21" xfId="1" applyFont="1" applyFill="1" applyBorder="1" applyAlignment="1">
      <alignment horizontal="left" vertical="center" wrapText="1"/>
    </xf>
    <xf numFmtId="0" fontId="32" fillId="31" borderId="30" xfId="1" applyFont="1" applyFill="1" applyBorder="1" applyAlignment="1">
      <alignment horizontal="left" vertical="center" wrapText="1"/>
    </xf>
    <xf numFmtId="0" fontId="32" fillId="31" borderId="25" xfId="1" applyFont="1" applyFill="1" applyBorder="1" applyAlignment="1">
      <alignment horizontal="left" vertical="center" wrapText="1"/>
    </xf>
    <xf numFmtId="0" fontId="32" fillId="31" borderId="31" xfId="1" applyFont="1" applyFill="1" applyBorder="1" applyAlignment="1">
      <alignment horizontal="left" vertical="center" wrapText="1"/>
    </xf>
    <xf numFmtId="0" fontId="33" fillId="31" borderId="20" xfId="0" applyFont="1" applyFill="1" applyBorder="1" applyAlignment="1">
      <alignment horizontal="left" vertical="center" wrapText="1"/>
    </xf>
    <xf numFmtId="0" fontId="33" fillId="31" borderId="3" xfId="0" applyFont="1" applyFill="1" applyBorder="1" applyAlignment="1">
      <alignment horizontal="left" vertical="center" wrapText="1"/>
    </xf>
    <xf numFmtId="0" fontId="33" fillId="31" borderId="21" xfId="0" applyFont="1" applyFill="1" applyBorder="1" applyAlignment="1">
      <alignment horizontal="left" vertical="center" wrapText="1"/>
    </xf>
    <xf numFmtId="0" fontId="44" fillId="31" borderId="20" xfId="0" applyFont="1" applyFill="1" applyBorder="1" applyAlignment="1">
      <alignment vertical="center" wrapText="1" readingOrder="1"/>
    </xf>
    <xf numFmtId="0" fontId="44" fillId="31" borderId="21" xfId="0" applyFont="1" applyFill="1" applyBorder="1" applyAlignment="1">
      <alignment vertical="center" wrapText="1" readingOrder="1"/>
    </xf>
    <xf numFmtId="0" fontId="35" fillId="31" borderId="20" xfId="0" applyFont="1" applyFill="1" applyBorder="1" applyAlignment="1">
      <alignment vertical="center" wrapText="1"/>
    </xf>
    <xf numFmtId="0" fontId="35" fillId="31" borderId="3" xfId="0" applyFont="1" applyFill="1" applyBorder="1" applyAlignment="1">
      <alignment vertical="center" wrapText="1"/>
    </xf>
    <xf numFmtId="0" fontId="35" fillId="31" borderId="21" xfId="0" applyFont="1" applyFill="1" applyBorder="1" applyAlignment="1">
      <alignment vertical="center" wrapText="1"/>
    </xf>
    <xf numFmtId="0" fontId="31" fillId="18" borderId="31" xfId="1" applyFont="1" applyFill="1" applyBorder="1" applyAlignment="1">
      <alignment horizontal="center" vertical="center" wrapText="1"/>
    </xf>
    <xf numFmtId="0" fontId="31" fillId="18" borderId="26" xfId="1" applyFont="1" applyFill="1" applyBorder="1" applyAlignment="1">
      <alignment horizontal="center" vertical="center" wrapText="1"/>
    </xf>
    <xf numFmtId="0" fontId="48" fillId="18" borderId="45" xfId="1" applyFont="1" applyFill="1" applyBorder="1" applyAlignment="1">
      <alignment horizontal="center" vertical="center" wrapText="1"/>
    </xf>
    <xf numFmtId="0" fontId="48" fillId="18" borderId="46" xfId="1" applyFont="1" applyFill="1" applyBorder="1" applyAlignment="1">
      <alignment horizontal="center" vertical="center" wrapText="1"/>
    </xf>
    <xf numFmtId="0" fontId="48" fillId="18" borderId="37" xfId="1" applyFont="1" applyFill="1" applyBorder="1" applyAlignment="1">
      <alignment horizontal="center" vertical="center" wrapText="1"/>
    </xf>
    <xf numFmtId="0" fontId="32" fillId="9" borderId="7"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1" xfId="1" applyFont="1" applyFill="1" applyBorder="1" applyAlignment="1">
      <alignment horizontal="center" vertical="center" wrapText="1"/>
    </xf>
    <xf numFmtId="0" fontId="32" fillId="9" borderId="2" xfId="1" applyFont="1" applyFill="1" applyBorder="1" applyAlignment="1">
      <alignment horizontal="center" vertical="center" wrapText="1"/>
    </xf>
    <xf numFmtId="0" fontId="32" fillId="9" borderId="20" xfId="1" applyFont="1" applyFill="1" applyBorder="1" applyAlignment="1">
      <alignment horizontal="left" vertical="center" wrapText="1"/>
    </xf>
    <xf numFmtId="0" fontId="32" fillId="9" borderId="3" xfId="1" applyFont="1" applyFill="1" applyBorder="1" applyAlignment="1">
      <alignment horizontal="left" vertical="center" wrapText="1"/>
    </xf>
    <xf numFmtId="0" fontId="32" fillId="9" borderId="20" xfId="1" applyFont="1" applyFill="1" applyBorder="1" applyAlignment="1">
      <alignment vertical="center" wrapText="1"/>
    </xf>
    <xf numFmtId="0" fontId="32" fillId="9" borderId="3" xfId="1" applyFont="1" applyFill="1" applyBorder="1" applyAlignment="1">
      <alignment vertical="center" wrapText="1"/>
    </xf>
    <xf numFmtId="0" fontId="32" fillId="9" borderId="22" xfId="1" applyFont="1" applyFill="1" applyBorder="1" applyAlignment="1">
      <alignment vertical="center" wrapText="1"/>
    </xf>
    <xf numFmtId="0" fontId="32" fillId="9" borderId="23" xfId="1" applyFont="1" applyFill="1" applyBorder="1" applyAlignment="1">
      <alignment vertical="center" wrapText="1"/>
    </xf>
    <xf numFmtId="9" fontId="32" fillId="9" borderId="20" xfId="196" applyFont="1" applyFill="1" applyBorder="1" applyAlignment="1">
      <alignment horizontal="center" vertical="center" wrapText="1"/>
    </xf>
    <xf numFmtId="9" fontId="32" fillId="9" borderId="34" xfId="196" applyFont="1" applyFill="1" applyBorder="1" applyAlignment="1">
      <alignment horizontal="center" vertical="center" wrapText="1"/>
    </xf>
    <xf numFmtId="9" fontId="35" fillId="9" borderId="20" xfId="0" applyNumberFormat="1" applyFont="1" applyFill="1" applyBorder="1" applyAlignment="1">
      <alignment vertical="center" wrapText="1"/>
    </xf>
    <xf numFmtId="9" fontId="35" fillId="9" borderId="3" xfId="0" applyNumberFormat="1" applyFont="1" applyFill="1" applyBorder="1" applyAlignment="1">
      <alignment vertical="center" wrapText="1"/>
    </xf>
    <xf numFmtId="0" fontId="35" fillId="9" borderId="20" xfId="0" applyFont="1" applyFill="1" applyBorder="1" applyAlignment="1">
      <alignment vertical="center" wrapText="1"/>
    </xf>
    <xf numFmtId="0" fontId="35" fillId="9" borderId="3" xfId="0" applyFont="1" applyFill="1" applyBorder="1" applyAlignment="1">
      <alignment vertical="center" wrapText="1"/>
    </xf>
    <xf numFmtId="9" fontId="32" fillId="9" borderId="20" xfId="0" applyNumberFormat="1" applyFont="1" applyFill="1" applyBorder="1" applyAlignment="1">
      <alignment horizontal="left" vertical="center" wrapText="1"/>
    </xf>
    <xf numFmtId="9" fontId="32" fillId="9" borderId="3" xfId="0" applyNumberFormat="1" applyFont="1" applyFill="1" applyBorder="1" applyAlignment="1">
      <alignment horizontal="left" vertical="center" wrapText="1"/>
    </xf>
    <xf numFmtId="0" fontId="35" fillId="9" borderId="22" xfId="0" applyFont="1" applyFill="1" applyBorder="1" applyAlignment="1">
      <alignment vertical="center" wrapText="1" readingOrder="1"/>
    </xf>
    <xf numFmtId="0" fontId="35" fillId="9" borderId="23" xfId="0" applyFont="1" applyFill="1" applyBorder="1" applyAlignment="1">
      <alignment vertical="center" wrapText="1" readingOrder="1"/>
    </xf>
    <xf numFmtId="9" fontId="32" fillId="9" borderId="3" xfId="196" applyFont="1" applyFill="1" applyBorder="1" applyAlignment="1">
      <alignment horizontal="center" vertical="center" wrapText="1"/>
    </xf>
    <xf numFmtId="0" fontId="37" fillId="0" borderId="62" xfId="0" applyFont="1" applyFill="1" applyBorder="1" applyAlignment="1">
      <alignment horizontal="center" vertical="center"/>
    </xf>
    <xf numFmtId="0" fontId="35" fillId="9" borderId="24" xfId="0" applyFont="1" applyFill="1" applyBorder="1" applyAlignment="1">
      <alignment vertical="center" wrapText="1" readingOrder="1"/>
    </xf>
    <xf numFmtId="9" fontId="32" fillId="9" borderId="41" xfId="196" applyFont="1" applyFill="1" applyBorder="1" applyAlignment="1">
      <alignment horizontal="center" vertical="center" wrapText="1"/>
    </xf>
    <xf numFmtId="9" fontId="32" fillId="9" borderId="21" xfId="196" applyFont="1" applyFill="1" applyBorder="1" applyAlignment="1">
      <alignment horizontal="center" vertical="center" wrapText="1"/>
    </xf>
    <xf numFmtId="0" fontId="33" fillId="9" borderId="45" xfId="0" applyFont="1" applyFill="1" applyBorder="1" applyAlignment="1">
      <alignment horizontal="left" vertical="center" wrapText="1"/>
    </xf>
    <xf numFmtId="0" fontId="33" fillId="9" borderId="46" xfId="0" applyFont="1" applyFill="1" applyBorder="1" applyAlignment="1">
      <alignment horizontal="left" vertical="center" wrapText="1"/>
    </xf>
    <xf numFmtId="0" fontId="33" fillId="9" borderId="37" xfId="0" applyFont="1" applyFill="1" applyBorder="1" applyAlignment="1">
      <alignment horizontal="left" vertical="center" wrapText="1"/>
    </xf>
    <xf numFmtId="0" fontId="37" fillId="0" borderId="42" xfId="0" applyFont="1" applyFill="1" applyBorder="1" applyAlignment="1">
      <alignment horizontal="center" vertical="center"/>
    </xf>
    <xf numFmtId="0" fontId="37" fillId="0" borderId="43" xfId="0" applyFont="1" applyFill="1" applyBorder="1" applyAlignment="1">
      <alignment horizontal="center" vertical="center"/>
    </xf>
    <xf numFmtId="0" fontId="32" fillId="9" borderId="24" xfId="1" applyFont="1" applyFill="1" applyBorder="1" applyAlignment="1">
      <alignment vertical="center" wrapText="1"/>
    </xf>
    <xf numFmtId="0" fontId="35" fillId="9" borderId="21" xfId="0" applyFont="1" applyFill="1" applyBorder="1" applyAlignment="1">
      <alignment vertical="center" wrapText="1"/>
    </xf>
    <xf numFmtId="9" fontId="32" fillId="9" borderId="21" xfId="0" applyNumberFormat="1" applyFont="1" applyFill="1" applyBorder="1" applyAlignment="1">
      <alignment horizontal="left" vertical="center" wrapText="1"/>
    </xf>
    <xf numFmtId="0" fontId="35" fillId="9" borderId="20" xfId="0" applyFont="1" applyFill="1" applyBorder="1" applyAlignment="1">
      <alignment vertical="center" wrapText="1" readingOrder="1"/>
    </xf>
    <xf numFmtId="0" fontId="35" fillId="9" borderId="21" xfId="0" applyFont="1" applyFill="1" applyBorder="1" applyAlignment="1">
      <alignment vertical="center" wrapText="1" readingOrder="1"/>
    </xf>
    <xf numFmtId="0" fontId="32" fillId="9" borderId="34" xfId="1" applyFont="1" applyFill="1" applyBorder="1" applyAlignment="1">
      <alignment vertical="center" wrapText="1"/>
    </xf>
    <xf numFmtId="0" fontId="33" fillId="9" borderId="45" xfId="1" applyFont="1" applyFill="1" applyBorder="1" applyAlignment="1">
      <alignment horizontal="left" vertical="center" wrapText="1"/>
    </xf>
    <xf numFmtId="0" fontId="33" fillId="9" borderId="46" xfId="1" applyFont="1" applyFill="1" applyBorder="1" applyAlignment="1">
      <alignment horizontal="left" vertical="center" wrapText="1"/>
    </xf>
    <xf numFmtId="0" fontId="33" fillId="9" borderId="37" xfId="1" applyFont="1" applyFill="1" applyBorder="1" applyAlignment="1">
      <alignment horizontal="left" vertical="center" wrapText="1"/>
    </xf>
    <xf numFmtId="0" fontId="32" fillId="9" borderId="35" xfId="1" applyFont="1" applyFill="1" applyBorder="1" applyAlignment="1">
      <alignment vertical="center" wrapText="1"/>
    </xf>
    <xf numFmtId="9" fontId="50" fillId="9" borderId="23" xfId="196" applyFont="1" applyFill="1" applyBorder="1" applyAlignment="1">
      <alignment horizontal="center" vertical="center" wrapText="1"/>
    </xf>
    <xf numFmtId="9" fontId="32" fillId="9" borderId="20" xfId="0" applyNumberFormat="1" applyFont="1" applyFill="1" applyBorder="1" applyAlignment="1">
      <alignment vertical="center" wrapText="1"/>
    </xf>
    <xf numFmtId="9" fontId="32" fillId="9" borderId="3" xfId="0" applyNumberFormat="1" applyFont="1" applyFill="1" applyBorder="1" applyAlignment="1">
      <alignment vertical="center" wrapText="1"/>
    </xf>
    <xf numFmtId="9" fontId="50" fillId="9" borderId="22" xfId="196" applyFont="1" applyFill="1" applyBorder="1" applyAlignment="1">
      <alignment horizontal="center" vertical="center" wrapText="1"/>
    </xf>
    <xf numFmtId="0" fontId="35" fillId="9" borderId="3" xfId="0" applyFont="1" applyFill="1" applyBorder="1" applyAlignment="1">
      <alignment vertical="center" wrapText="1" readingOrder="1"/>
    </xf>
    <xf numFmtId="0" fontId="35" fillId="9" borderId="11" xfId="0" applyFont="1" applyFill="1" applyBorder="1" applyAlignment="1">
      <alignment vertical="center" wrapText="1" readingOrder="1"/>
    </xf>
    <xf numFmtId="9" fontId="32" fillId="9" borderId="23" xfId="196" applyFont="1" applyFill="1" applyBorder="1" applyAlignment="1">
      <alignment horizontal="center" vertical="center" wrapText="1"/>
    </xf>
    <xf numFmtId="9" fontId="32" fillId="9" borderId="35" xfId="196" applyFont="1" applyFill="1" applyBorder="1" applyAlignment="1">
      <alignment horizontal="center" vertical="center" wrapText="1"/>
    </xf>
    <xf numFmtId="9" fontId="32" fillId="9" borderId="24" xfId="196" applyFont="1" applyFill="1" applyBorder="1" applyAlignment="1">
      <alignment horizontal="center" vertical="center" wrapText="1"/>
    </xf>
    <xf numFmtId="9" fontId="32" fillId="9" borderId="22" xfId="196" applyFont="1" applyFill="1" applyBorder="1" applyAlignment="1">
      <alignment horizontal="center" vertical="center" wrapText="1"/>
    </xf>
    <xf numFmtId="0" fontId="32" fillId="9" borderId="7" xfId="1" applyFont="1" applyFill="1" applyBorder="1" applyAlignment="1">
      <alignment horizontal="left" vertical="center" wrapText="1"/>
    </xf>
    <xf numFmtId="0" fontId="32" fillId="9" borderId="11" xfId="1" applyFont="1" applyFill="1" applyBorder="1" applyAlignment="1">
      <alignment horizontal="left" vertical="center" wrapText="1"/>
    </xf>
    <xf numFmtId="0" fontId="32" fillId="9" borderId="1" xfId="1" applyFont="1" applyFill="1" applyBorder="1" applyAlignment="1">
      <alignment horizontal="left" vertical="center" wrapText="1"/>
    </xf>
    <xf numFmtId="0" fontId="32" fillId="9" borderId="2" xfId="1" applyFont="1" applyFill="1" applyBorder="1" applyAlignment="1">
      <alignment horizontal="left" vertical="center" wrapText="1"/>
    </xf>
    <xf numFmtId="9" fontId="32" fillId="9" borderId="21" xfId="0" applyNumberFormat="1" applyFont="1" applyFill="1" applyBorder="1" applyAlignment="1">
      <alignment vertical="center" wrapText="1"/>
    </xf>
    <xf numFmtId="10" fontId="32" fillId="9" borderId="23" xfId="196" applyNumberFormat="1" applyFont="1" applyFill="1" applyBorder="1" applyAlignment="1">
      <alignment horizontal="center" vertical="center" wrapText="1"/>
    </xf>
    <xf numFmtId="10" fontId="32" fillId="9" borderId="35" xfId="196" applyNumberFormat="1" applyFont="1" applyFill="1" applyBorder="1" applyAlignment="1">
      <alignment horizontal="center" vertical="center" wrapText="1"/>
    </xf>
    <xf numFmtId="10" fontId="32" fillId="9" borderId="34" xfId="196" applyNumberFormat="1" applyFont="1" applyFill="1" applyBorder="1" applyAlignment="1">
      <alignment horizontal="center" vertical="center" wrapText="1"/>
    </xf>
    <xf numFmtId="0" fontId="32" fillId="9" borderId="20" xfId="0" applyFont="1" applyFill="1" applyBorder="1" applyAlignment="1">
      <alignment vertical="center" wrapText="1" readingOrder="1"/>
    </xf>
    <xf numFmtId="0" fontId="32" fillId="9" borderId="3" xfId="0" applyFont="1" applyFill="1" applyBorder="1" applyAlignment="1">
      <alignment vertical="center" wrapText="1" readingOrder="1"/>
    </xf>
    <xf numFmtId="9" fontId="32" fillId="9" borderId="20" xfId="0" applyNumberFormat="1" applyFont="1" applyFill="1" applyBorder="1" applyAlignment="1">
      <alignment vertical="center" wrapText="1" readingOrder="1"/>
    </xf>
    <xf numFmtId="9" fontId="32" fillId="9" borderId="34" xfId="1" applyNumberFormat="1" applyFont="1" applyFill="1" applyBorder="1" applyAlignment="1">
      <alignment vertical="center" wrapText="1"/>
    </xf>
    <xf numFmtId="9" fontId="32" fillId="6" borderId="20" xfId="0" applyNumberFormat="1" applyFont="1" applyFill="1" applyBorder="1" applyAlignment="1">
      <alignment vertical="center" wrapText="1"/>
    </xf>
    <xf numFmtId="9" fontId="32" fillId="6" borderId="3" xfId="0" applyNumberFormat="1" applyFont="1" applyFill="1" applyBorder="1" applyAlignment="1">
      <alignment vertical="center" wrapText="1"/>
    </xf>
    <xf numFmtId="9" fontId="32" fillId="6" borderId="21" xfId="0" applyNumberFormat="1" applyFont="1" applyFill="1" applyBorder="1" applyAlignment="1">
      <alignment vertical="center" wrapText="1"/>
    </xf>
    <xf numFmtId="9" fontId="32" fillId="6" borderId="34" xfId="1" applyNumberFormat="1" applyFont="1" applyFill="1" applyBorder="1" applyAlignment="1">
      <alignment vertical="center" wrapText="1"/>
    </xf>
    <xf numFmtId="0" fontId="32" fillId="6" borderId="23" xfId="1" applyFont="1" applyFill="1" applyBorder="1" applyAlignment="1">
      <alignment vertical="center" wrapText="1"/>
    </xf>
    <xf numFmtId="9" fontId="32" fillId="9" borderId="23" xfId="1" applyNumberFormat="1" applyFont="1" applyFill="1" applyBorder="1" applyAlignment="1">
      <alignment vertical="center" wrapText="1"/>
    </xf>
    <xf numFmtId="9" fontId="32" fillId="6" borderId="34" xfId="196" applyFont="1" applyFill="1" applyBorder="1" applyAlignment="1">
      <alignment horizontal="center" vertical="center" wrapText="1"/>
    </xf>
    <xf numFmtId="9" fontId="32" fillId="6" borderId="23" xfId="196" applyFont="1" applyFill="1" applyBorder="1" applyAlignment="1">
      <alignment horizontal="center" vertical="center" wrapText="1"/>
    </xf>
    <xf numFmtId="0" fontId="33" fillId="6" borderId="45" xfId="0" applyFont="1" applyFill="1" applyBorder="1" applyAlignment="1">
      <alignment horizontal="left" vertical="center" wrapText="1"/>
    </xf>
    <xf numFmtId="0" fontId="33" fillId="6" borderId="46" xfId="0" applyFont="1" applyFill="1" applyBorder="1" applyAlignment="1">
      <alignment horizontal="left" vertical="center" wrapText="1"/>
    </xf>
    <xf numFmtId="9" fontId="32" fillId="6" borderId="23" xfId="1" applyNumberFormat="1" applyFont="1" applyFill="1" applyBorder="1" applyAlignment="1">
      <alignment vertical="center" wrapText="1"/>
    </xf>
    <xf numFmtId="0" fontId="32" fillId="6" borderId="35" xfId="1" applyFont="1" applyFill="1" applyBorder="1" applyAlignment="1">
      <alignment vertical="center" wrapText="1"/>
    </xf>
    <xf numFmtId="9" fontId="32" fillId="6" borderId="35" xfId="196" applyFont="1" applyFill="1" applyBorder="1" applyAlignment="1">
      <alignment horizontal="center" vertical="center" wrapText="1"/>
    </xf>
    <xf numFmtId="9" fontId="32" fillId="6" borderId="41" xfId="1" applyNumberFormat="1" applyFont="1" applyFill="1" applyBorder="1" applyAlignment="1">
      <alignment vertical="center" wrapText="1"/>
    </xf>
    <xf numFmtId="9" fontId="32" fillId="6" borderId="21" xfId="1" applyNumberFormat="1" applyFont="1" applyFill="1" applyBorder="1" applyAlignment="1">
      <alignment vertical="center" wrapText="1"/>
    </xf>
    <xf numFmtId="9" fontId="33" fillId="6" borderId="45" xfId="0" applyNumberFormat="1" applyFont="1" applyFill="1" applyBorder="1" applyAlignment="1">
      <alignment horizontal="left" vertical="center" wrapText="1"/>
    </xf>
    <xf numFmtId="9" fontId="33" fillId="6" borderId="46" xfId="0" applyNumberFormat="1" applyFont="1" applyFill="1" applyBorder="1" applyAlignment="1">
      <alignment horizontal="left" vertical="center" wrapText="1"/>
    </xf>
    <xf numFmtId="9" fontId="32" fillId="6" borderId="20" xfId="0" applyNumberFormat="1" applyFont="1" applyFill="1" applyBorder="1" applyAlignment="1">
      <alignment horizontal="center" vertical="center" wrapText="1"/>
    </xf>
    <xf numFmtId="9" fontId="32" fillId="6" borderId="3" xfId="0" applyNumberFormat="1" applyFont="1" applyFill="1" applyBorder="1" applyAlignment="1">
      <alignment horizontal="center" vertical="center" wrapText="1"/>
    </xf>
    <xf numFmtId="9" fontId="32" fillId="36" borderId="34" xfId="196" applyFont="1" applyFill="1" applyBorder="1" applyAlignment="1">
      <alignment horizontal="center" vertical="center" wrapText="1" readingOrder="1"/>
    </xf>
    <xf numFmtId="9" fontId="32" fillId="36" borderId="23" xfId="196" applyFont="1" applyFill="1" applyBorder="1" applyAlignment="1">
      <alignment horizontal="center" vertical="center" wrapText="1" readingOrder="1"/>
    </xf>
    <xf numFmtId="0" fontId="33" fillId="36" borderId="45" xfId="0" applyFont="1" applyFill="1" applyBorder="1" applyAlignment="1">
      <alignment horizontal="left" vertical="center" wrapText="1" readingOrder="1"/>
    </xf>
    <xf numFmtId="0" fontId="33" fillId="36" borderId="46" xfId="0" applyFont="1" applyFill="1" applyBorder="1" applyAlignment="1">
      <alignment horizontal="left" vertical="center" wrapText="1" readingOrder="1"/>
    </xf>
    <xf numFmtId="0" fontId="33" fillId="36" borderId="37" xfId="0" applyFont="1" applyFill="1" applyBorder="1" applyAlignment="1">
      <alignment horizontal="left" vertical="center" wrapText="1" readingOrder="1"/>
    </xf>
    <xf numFmtId="0" fontId="41" fillId="0" borderId="42" xfId="0" applyFont="1" applyFill="1" applyBorder="1" applyAlignment="1">
      <alignment horizontal="center" vertical="center" wrapText="1" readingOrder="1"/>
    </xf>
    <xf numFmtId="0" fontId="41" fillId="0" borderId="62" xfId="0" applyFont="1" applyFill="1" applyBorder="1" applyAlignment="1">
      <alignment horizontal="center" vertical="center" wrapText="1" readingOrder="1"/>
    </xf>
    <xf numFmtId="0" fontId="41" fillId="0" borderId="43" xfId="0" applyFont="1" applyFill="1" applyBorder="1" applyAlignment="1">
      <alignment horizontal="center" vertical="center" wrapText="1" readingOrder="1"/>
    </xf>
    <xf numFmtId="0" fontId="32" fillId="36" borderId="23" xfId="0" applyFont="1" applyFill="1" applyBorder="1" applyAlignment="1">
      <alignment vertical="center" wrapText="1" readingOrder="1"/>
    </xf>
    <xf numFmtId="0" fontId="32" fillId="36" borderId="24" xfId="0" applyFont="1" applyFill="1" applyBorder="1" applyAlignment="1">
      <alignment vertical="center" wrapText="1" readingOrder="1"/>
    </xf>
    <xf numFmtId="9" fontId="32" fillId="36" borderId="35" xfId="196" applyFont="1" applyFill="1" applyBorder="1" applyAlignment="1">
      <alignment horizontal="center" vertical="center" wrapText="1" readingOrder="1"/>
    </xf>
    <xf numFmtId="0" fontId="32" fillId="36" borderId="20" xfId="0" applyFont="1" applyFill="1" applyBorder="1" applyAlignment="1">
      <alignment horizontal="center" vertical="center" wrapText="1"/>
    </xf>
    <xf numFmtId="0" fontId="32" fillId="36" borderId="3" xfId="0" applyFont="1" applyFill="1" applyBorder="1" applyAlignment="1">
      <alignment horizontal="center" vertical="center" wrapText="1"/>
    </xf>
    <xf numFmtId="0" fontId="32" fillId="36" borderId="20" xfId="0" applyFont="1" applyFill="1" applyBorder="1" applyAlignment="1">
      <alignment horizontal="left" vertical="center" wrapText="1"/>
    </xf>
    <xf numFmtId="0" fontId="32" fillId="36" borderId="3" xfId="0" applyFont="1" applyFill="1" applyBorder="1" applyAlignment="1">
      <alignment horizontal="left" vertical="center" wrapText="1"/>
    </xf>
    <xf numFmtId="0" fontId="32" fillId="36" borderId="20" xfId="0" applyFont="1" applyFill="1" applyBorder="1" applyAlignment="1">
      <alignment vertical="center" wrapText="1"/>
    </xf>
    <xf numFmtId="0" fontId="32" fillId="36" borderId="3" xfId="0" applyFont="1" applyFill="1" applyBorder="1" applyAlignment="1">
      <alignment vertical="center" wrapText="1"/>
    </xf>
    <xf numFmtId="0" fontId="32" fillId="36" borderId="34" xfId="0" applyFont="1" applyFill="1" applyBorder="1" applyAlignment="1">
      <alignment vertical="center" wrapText="1" readingOrder="1"/>
    </xf>
    <xf numFmtId="0" fontId="32" fillId="36" borderId="20" xfId="0" applyFont="1" applyFill="1" applyBorder="1" applyAlignment="1">
      <alignment horizontal="left" vertical="center" wrapText="1" readingOrder="1"/>
    </xf>
    <xf numFmtId="0" fontId="32" fillId="36" borderId="3" xfId="0" applyFont="1" applyFill="1" applyBorder="1" applyAlignment="1">
      <alignment horizontal="left" vertical="center" wrapText="1" readingOrder="1"/>
    </xf>
    <xf numFmtId="0" fontId="32" fillId="36" borderId="20" xfId="0" applyFont="1" applyFill="1" applyBorder="1" applyAlignment="1">
      <alignment vertical="center" wrapText="1" readingOrder="1"/>
    </xf>
    <xf numFmtId="0" fontId="32" fillId="36" borderId="3" xfId="0" applyFont="1" applyFill="1" applyBorder="1" applyAlignment="1">
      <alignment vertical="center" wrapText="1" readingOrder="1"/>
    </xf>
    <xf numFmtId="0" fontId="32" fillId="36" borderId="35" xfId="0" applyFont="1" applyFill="1" applyBorder="1" applyAlignment="1">
      <alignment vertical="center" wrapText="1" readingOrder="1"/>
    </xf>
    <xf numFmtId="0" fontId="32" fillId="36" borderId="21" xfId="0" applyFont="1" applyFill="1" applyBorder="1" applyAlignment="1">
      <alignment vertical="center" wrapText="1"/>
    </xf>
    <xf numFmtId="0" fontId="32" fillId="36" borderId="21" xfId="0" applyFont="1" applyFill="1" applyBorder="1" applyAlignment="1">
      <alignment horizontal="center" vertical="center" wrapText="1"/>
    </xf>
    <xf numFmtId="0" fontId="32" fillId="36" borderId="22" xfId="0" applyFont="1" applyFill="1" applyBorder="1" applyAlignment="1">
      <alignment vertical="center" wrapText="1" readingOrder="1"/>
    </xf>
    <xf numFmtId="9" fontId="32" fillId="36" borderId="22" xfId="196" applyFont="1" applyFill="1" applyBorder="1" applyAlignment="1">
      <alignment horizontal="center" vertical="center" wrapText="1" readingOrder="1"/>
    </xf>
    <xf numFmtId="0" fontId="33" fillId="36" borderId="22" xfId="0" applyFont="1" applyFill="1" applyBorder="1" applyAlignment="1">
      <alignment vertical="center" wrapText="1"/>
    </xf>
    <xf numFmtId="0" fontId="33" fillId="36" borderId="23" xfId="0" applyFont="1" applyFill="1" applyBorder="1" applyAlignment="1">
      <alignment vertical="center" wrapText="1"/>
    </xf>
    <xf numFmtId="0" fontId="33" fillId="36" borderId="46" xfId="0" applyFont="1" applyFill="1" applyBorder="1" applyAlignment="1">
      <alignment horizontal="left" vertical="center" wrapText="1"/>
    </xf>
    <xf numFmtId="0" fontId="33" fillId="36" borderId="37" xfId="0" applyFont="1" applyFill="1" applyBorder="1" applyAlignment="1">
      <alignment horizontal="left" vertical="center" wrapText="1"/>
    </xf>
    <xf numFmtId="0" fontId="41" fillId="0" borderId="62" xfId="0" applyFont="1" applyFill="1" applyBorder="1" applyAlignment="1">
      <alignment horizontal="center" vertical="center" wrapText="1"/>
    </xf>
    <xf numFmtId="0" fontId="33" fillId="36" borderId="45" xfId="0" applyFont="1" applyFill="1" applyBorder="1" applyAlignment="1">
      <alignment horizontal="left" vertical="center" wrapText="1"/>
    </xf>
    <xf numFmtId="0" fontId="41" fillId="0" borderId="42" xfId="0" applyFont="1" applyFill="1" applyBorder="1" applyAlignment="1">
      <alignment horizontal="center" vertical="center" wrapText="1"/>
    </xf>
    <xf numFmtId="9" fontId="32" fillId="36" borderId="20" xfId="0" applyNumberFormat="1" applyFont="1" applyFill="1" applyBorder="1" applyAlignment="1">
      <alignment vertical="center" wrapText="1"/>
    </xf>
    <xf numFmtId="9" fontId="32" fillId="36" borderId="3" xfId="0" applyNumberFormat="1" applyFont="1" applyFill="1" applyBorder="1" applyAlignment="1">
      <alignment vertical="center" wrapText="1"/>
    </xf>
    <xf numFmtId="9" fontId="32" fillId="36" borderId="21" xfId="0" applyNumberFormat="1" applyFont="1" applyFill="1" applyBorder="1" applyAlignment="1">
      <alignment vertical="center" wrapText="1"/>
    </xf>
    <xf numFmtId="0" fontId="50" fillId="36" borderId="23" xfId="0" applyFont="1" applyFill="1" applyBorder="1" applyAlignment="1">
      <alignment vertical="center" wrapText="1" readingOrder="1"/>
    </xf>
    <xf numFmtId="0" fontId="50" fillId="36" borderId="35" xfId="0" applyFont="1" applyFill="1" applyBorder="1" applyAlignment="1">
      <alignment vertical="center" wrapText="1" readingOrder="1"/>
    </xf>
    <xf numFmtId="9" fontId="32" fillId="35" borderId="22" xfId="196" applyFont="1" applyFill="1" applyBorder="1" applyAlignment="1">
      <alignment horizontal="center" vertical="center" wrapText="1"/>
    </xf>
    <xf numFmtId="9" fontId="32" fillId="35" borderId="23" xfId="196" applyFont="1" applyFill="1" applyBorder="1" applyAlignment="1">
      <alignment horizontal="center" vertical="center" wrapText="1"/>
    </xf>
    <xf numFmtId="0" fontId="33" fillId="35" borderId="45" xfId="0" applyFont="1" applyFill="1" applyBorder="1" applyAlignment="1">
      <alignment horizontal="left" vertical="center" wrapText="1"/>
    </xf>
    <xf numFmtId="0" fontId="33" fillId="35" borderId="46" xfId="0" applyFont="1" applyFill="1" applyBorder="1" applyAlignment="1">
      <alignment horizontal="left" vertical="center" wrapText="1"/>
    </xf>
    <xf numFmtId="0" fontId="32" fillId="35" borderId="23" xfId="0" applyFont="1" applyFill="1" applyBorder="1" applyAlignment="1">
      <alignment vertical="center" wrapText="1"/>
    </xf>
    <xf numFmtId="0" fontId="32" fillId="35" borderId="35" xfId="0" applyFont="1" applyFill="1" applyBorder="1" applyAlignment="1">
      <alignment vertical="center" wrapText="1"/>
    </xf>
    <xf numFmtId="9" fontId="32" fillId="35" borderId="35" xfId="196" applyFont="1" applyFill="1" applyBorder="1" applyAlignment="1">
      <alignment horizontal="center" vertical="center" wrapText="1"/>
    </xf>
    <xf numFmtId="0" fontId="32" fillId="35" borderId="22" xfId="0" applyFont="1" applyFill="1" applyBorder="1" applyAlignment="1">
      <alignment vertical="center" wrapText="1"/>
    </xf>
    <xf numFmtId="9" fontId="32" fillId="36" borderId="24" xfId="196" applyFont="1" applyFill="1" applyBorder="1" applyAlignment="1">
      <alignment horizontal="center" vertical="center" wrapText="1" readingOrder="1"/>
    </xf>
    <xf numFmtId="0" fontId="32" fillId="35" borderId="20" xfId="0" applyFont="1" applyFill="1" applyBorder="1" applyAlignment="1">
      <alignment vertical="center" wrapText="1"/>
    </xf>
    <xf numFmtId="0" fontId="32" fillId="35" borderId="3" xfId="0" applyFont="1" applyFill="1" applyBorder="1" applyAlignment="1">
      <alignment vertical="center" wrapText="1"/>
    </xf>
    <xf numFmtId="0" fontId="32" fillId="35" borderId="34" xfId="0" applyFont="1" applyFill="1" applyBorder="1" applyAlignment="1">
      <alignment vertical="center" wrapText="1"/>
    </xf>
    <xf numFmtId="0" fontId="33" fillId="35" borderId="37" xfId="0" applyFont="1" applyFill="1" applyBorder="1" applyAlignment="1">
      <alignment horizontal="left" vertical="center" wrapText="1"/>
    </xf>
    <xf numFmtId="0" fontId="32" fillId="35" borderId="21" xfId="0" applyFont="1" applyFill="1" applyBorder="1" applyAlignment="1">
      <alignment vertical="center" wrapText="1"/>
    </xf>
    <xf numFmtId="9" fontId="32" fillId="35" borderId="34" xfId="196" applyFont="1" applyFill="1" applyBorder="1" applyAlignment="1">
      <alignment horizontal="center" vertical="center" wrapText="1"/>
    </xf>
    <xf numFmtId="0" fontId="32" fillId="35" borderId="20" xfId="0" applyFont="1" applyFill="1" applyBorder="1" applyAlignment="1">
      <alignment horizontal="center" vertical="center" wrapText="1"/>
    </xf>
    <xf numFmtId="0" fontId="32" fillId="35" borderId="3" xfId="0" applyFont="1" applyFill="1" applyBorder="1" applyAlignment="1">
      <alignment horizontal="center" vertical="center" wrapText="1"/>
    </xf>
    <xf numFmtId="9" fontId="50" fillId="35" borderId="23" xfId="196" applyFont="1" applyFill="1" applyBorder="1" applyAlignment="1">
      <alignment horizontal="center" vertical="center" wrapText="1"/>
    </xf>
    <xf numFmtId="9" fontId="50" fillId="35" borderId="35" xfId="196" applyFont="1" applyFill="1" applyBorder="1" applyAlignment="1">
      <alignment horizontal="center" vertical="center" wrapText="1"/>
    </xf>
    <xf numFmtId="9" fontId="50" fillId="35" borderId="22" xfId="196" applyFont="1" applyFill="1" applyBorder="1" applyAlignment="1">
      <alignment horizontal="center" vertical="center" wrapText="1"/>
    </xf>
    <xf numFmtId="9" fontId="50" fillId="35" borderId="34" xfId="196" applyNumberFormat="1" applyFont="1" applyFill="1" applyBorder="1" applyAlignment="1">
      <alignment horizontal="center" vertical="center" wrapText="1"/>
    </xf>
    <xf numFmtId="0" fontId="50" fillId="35" borderId="20" xfId="0" applyFont="1" applyFill="1" applyBorder="1" applyAlignment="1">
      <alignment vertical="center" wrapText="1"/>
    </xf>
    <xf numFmtId="0" fontId="50" fillId="35" borderId="3" xfId="0" applyFont="1" applyFill="1" applyBorder="1" applyAlignment="1">
      <alignment vertical="center" wrapText="1"/>
    </xf>
    <xf numFmtId="0" fontId="35" fillId="35" borderId="20" xfId="0" applyFont="1" applyFill="1" applyBorder="1" applyAlignment="1">
      <alignment horizontal="center" vertical="center" wrapText="1"/>
    </xf>
    <xf numFmtId="0" fontId="35" fillId="35" borderId="3" xfId="0" applyFont="1" applyFill="1" applyBorder="1" applyAlignment="1">
      <alignment horizontal="center" vertical="center" wrapText="1"/>
    </xf>
    <xf numFmtId="9" fontId="32" fillId="34" borderId="34" xfId="196" applyFont="1" applyFill="1" applyBorder="1" applyAlignment="1">
      <alignment horizontal="center" vertical="center" wrapText="1"/>
    </xf>
    <xf numFmtId="9" fontId="32" fillId="34" borderId="23" xfId="196" applyFont="1" applyFill="1" applyBorder="1" applyAlignment="1">
      <alignment horizontal="center" vertical="center" wrapText="1"/>
    </xf>
    <xf numFmtId="0" fontId="33" fillId="34" borderId="45" xfId="3" applyFont="1" applyFill="1" applyBorder="1" applyAlignment="1" applyProtection="1">
      <alignment horizontal="left" vertical="center" wrapText="1"/>
      <protection locked="0"/>
    </xf>
    <xf numFmtId="0" fontId="33" fillId="34" borderId="46" xfId="3" applyFont="1" applyFill="1" applyBorder="1" applyAlignment="1" applyProtection="1">
      <alignment horizontal="left" vertical="center" wrapText="1"/>
      <protection locked="0"/>
    </xf>
    <xf numFmtId="0" fontId="41" fillId="0" borderId="42" xfId="3" applyFont="1" applyFill="1" applyBorder="1" applyAlignment="1" applyProtection="1">
      <alignment horizontal="center" vertical="center" wrapText="1"/>
      <protection locked="0"/>
    </xf>
    <xf numFmtId="0" fontId="41" fillId="0" borderId="62" xfId="3" applyFont="1" applyFill="1" applyBorder="1" applyAlignment="1" applyProtection="1">
      <alignment horizontal="center" vertical="center" wrapText="1"/>
      <protection locked="0"/>
    </xf>
    <xf numFmtId="9" fontId="32" fillId="34" borderId="23" xfId="0" applyNumberFormat="1" applyFont="1" applyFill="1" applyBorder="1" applyAlignment="1">
      <alignment vertical="center" wrapText="1"/>
    </xf>
    <xf numFmtId="9" fontId="32" fillId="34" borderId="35" xfId="0" applyNumberFormat="1" applyFont="1" applyFill="1" applyBorder="1" applyAlignment="1">
      <alignment vertical="center" wrapText="1"/>
    </xf>
    <xf numFmtId="0" fontId="32" fillId="34" borderId="20" xfId="0" applyFont="1" applyFill="1" applyBorder="1" applyAlignment="1">
      <alignment horizontal="center" vertical="center" wrapText="1"/>
    </xf>
    <xf numFmtId="0" fontId="32" fillId="34" borderId="3" xfId="0" applyFont="1" applyFill="1" applyBorder="1" applyAlignment="1">
      <alignment horizontal="center" vertical="center" wrapText="1"/>
    </xf>
    <xf numFmtId="0" fontId="32" fillId="34" borderId="20" xfId="3" applyFont="1" applyFill="1" applyBorder="1" applyAlignment="1" applyProtection="1">
      <alignment horizontal="center" vertical="center" wrapText="1"/>
      <protection locked="0"/>
    </xf>
    <xf numFmtId="0" fontId="32" fillId="34" borderId="3" xfId="3" applyFont="1" applyFill="1" applyBorder="1" applyAlignment="1" applyProtection="1">
      <alignment horizontal="center" vertical="center" wrapText="1"/>
      <protection locked="0"/>
    </xf>
    <xf numFmtId="0" fontId="32" fillId="34" borderId="20" xfId="3" applyFont="1" applyFill="1" applyBorder="1" applyAlignment="1" applyProtection="1">
      <alignment vertical="center" wrapText="1"/>
      <protection locked="0"/>
    </xf>
    <xf numFmtId="0" fontId="32" fillId="34" borderId="3" xfId="3" applyFont="1" applyFill="1" applyBorder="1" applyAlignment="1" applyProtection="1">
      <alignment vertical="center" wrapText="1"/>
      <protection locked="0"/>
    </xf>
    <xf numFmtId="9" fontId="32" fillId="34" borderId="22" xfId="0" applyNumberFormat="1" applyFont="1" applyFill="1" applyBorder="1" applyAlignment="1">
      <alignment vertical="center" wrapText="1"/>
    </xf>
    <xf numFmtId="0" fontId="32" fillId="34" borderId="20" xfId="0" applyFont="1" applyFill="1" applyBorder="1" applyAlignment="1">
      <alignment vertical="center" wrapText="1" readingOrder="1"/>
    </xf>
    <xf numFmtId="0" fontId="32" fillId="34" borderId="3" xfId="0" applyFont="1" applyFill="1" applyBorder="1" applyAlignment="1">
      <alignment vertical="center" wrapText="1" readingOrder="1"/>
    </xf>
    <xf numFmtId="9" fontId="32" fillId="34" borderId="35" xfId="196" applyFont="1" applyFill="1" applyBorder="1" applyAlignment="1">
      <alignment horizontal="center" vertical="center" wrapText="1"/>
    </xf>
    <xf numFmtId="9" fontId="32" fillId="34" borderId="24" xfId="0" applyNumberFormat="1" applyFont="1" applyFill="1" applyBorder="1" applyAlignment="1">
      <alignment vertical="center" wrapText="1"/>
    </xf>
    <xf numFmtId="9" fontId="50" fillId="34" borderId="23" xfId="196" applyFont="1" applyFill="1" applyBorder="1" applyAlignment="1">
      <alignment horizontal="center" vertical="center" wrapText="1"/>
    </xf>
    <xf numFmtId="9" fontId="50" fillId="34" borderId="35" xfId="196" applyFont="1" applyFill="1" applyBorder="1" applyAlignment="1">
      <alignment horizontal="center" vertical="center" wrapText="1"/>
    </xf>
    <xf numFmtId="9" fontId="32" fillId="34" borderId="20" xfId="0" applyNumberFormat="1" applyFont="1" applyFill="1" applyBorder="1" applyAlignment="1">
      <alignment vertical="center" wrapText="1" readingOrder="1"/>
    </xf>
    <xf numFmtId="9" fontId="32" fillId="34" borderId="3" xfId="0" applyNumberFormat="1" applyFont="1" applyFill="1" applyBorder="1" applyAlignment="1">
      <alignment vertical="center" wrapText="1" readingOrder="1"/>
    </xf>
    <xf numFmtId="9" fontId="50" fillId="34" borderId="34" xfId="196" applyFont="1" applyFill="1" applyBorder="1" applyAlignment="1">
      <alignment horizontal="center" vertical="center" wrapText="1"/>
    </xf>
    <xf numFmtId="9" fontId="32" fillId="34" borderId="34" xfId="0" applyNumberFormat="1" applyFont="1" applyFill="1" applyBorder="1" applyAlignment="1">
      <alignment vertical="center" wrapText="1"/>
    </xf>
    <xf numFmtId="9" fontId="32" fillId="34" borderId="3" xfId="0" applyNumberFormat="1" applyFont="1" applyFill="1" applyBorder="1" applyAlignment="1">
      <alignment vertical="center" wrapText="1"/>
    </xf>
    <xf numFmtId="9" fontId="32" fillId="34" borderId="21" xfId="0" applyNumberFormat="1" applyFont="1" applyFill="1" applyBorder="1" applyAlignment="1">
      <alignment vertical="center" wrapText="1"/>
    </xf>
    <xf numFmtId="0" fontId="32" fillId="34" borderId="20" xfId="0" applyFont="1" applyFill="1" applyBorder="1" applyAlignment="1">
      <alignment vertical="center" wrapText="1"/>
    </xf>
    <xf numFmtId="0" fontId="32" fillId="34" borderId="3" xfId="0" applyFont="1" applyFill="1" applyBorder="1" applyAlignment="1">
      <alignment vertical="center" wrapText="1"/>
    </xf>
    <xf numFmtId="0" fontId="32" fillId="34" borderId="21" xfId="0" applyFont="1" applyFill="1" applyBorder="1" applyAlignment="1">
      <alignment vertical="center" wrapText="1"/>
    </xf>
    <xf numFmtId="9" fontId="32" fillId="34" borderId="41" xfId="0" applyNumberFormat="1" applyFont="1" applyFill="1" applyBorder="1" applyAlignment="1">
      <alignment vertical="center" wrapText="1"/>
    </xf>
    <xf numFmtId="9" fontId="32" fillId="34" borderId="41" xfId="196" applyFont="1" applyFill="1" applyBorder="1" applyAlignment="1">
      <alignment horizontal="center" vertical="center" wrapText="1"/>
    </xf>
    <xf numFmtId="9" fontId="35" fillId="33" borderId="22" xfId="196" applyFont="1" applyFill="1" applyBorder="1" applyAlignment="1">
      <alignment horizontal="center" vertical="center" wrapText="1"/>
    </xf>
    <xf numFmtId="9" fontId="35" fillId="33" borderId="23" xfId="196" applyFont="1" applyFill="1" applyBorder="1" applyAlignment="1">
      <alignment horizontal="center" vertical="center" wrapText="1"/>
    </xf>
    <xf numFmtId="9" fontId="35" fillId="33" borderId="35" xfId="196" applyFont="1" applyFill="1" applyBorder="1" applyAlignment="1">
      <alignment horizontal="center" vertical="center" wrapText="1"/>
    </xf>
    <xf numFmtId="1" fontId="32" fillId="33" borderId="20" xfId="0" applyNumberFormat="1" applyFont="1" applyFill="1" applyBorder="1" applyAlignment="1">
      <alignment horizontal="left" vertical="center" wrapText="1"/>
    </xf>
    <xf numFmtId="1" fontId="32" fillId="33" borderId="3" xfId="0" applyNumberFormat="1" applyFont="1" applyFill="1" applyBorder="1" applyAlignment="1">
      <alignment horizontal="left" vertical="center" wrapText="1"/>
    </xf>
    <xf numFmtId="1" fontId="32" fillId="33" borderId="21" xfId="0" applyNumberFormat="1" applyFont="1" applyFill="1" applyBorder="1" applyAlignment="1">
      <alignment horizontal="left" vertical="center" wrapText="1"/>
    </xf>
    <xf numFmtId="1" fontId="32" fillId="33" borderId="20" xfId="0" applyNumberFormat="1" applyFont="1" applyFill="1" applyBorder="1" applyAlignment="1">
      <alignment vertical="center" wrapText="1"/>
    </xf>
    <xf numFmtId="1" fontId="32" fillId="33" borderId="3" xfId="0" applyNumberFormat="1" applyFont="1" applyFill="1" applyBorder="1" applyAlignment="1">
      <alignment vertical="center" wrapText="1"/>
    </xf>
    <xf numFmtId="1" fontId="32" fillId="33" borderId="21" xfId="0" applyNumberFormat="1" applyFont="1" applyFill="1" applyBorder="1" applyAlignment="1">
      <alignment vertical="center" wrapText="1"/>
    </xf>
    <xf numFmtId="0" fontId="35" fillId="33" borderId="22" xfId="0" applyFont="1" applyFill="1" applyBorder="1" applyAlignment="1">
      <alignment vertical="center" wrapText="1"/>
    </xf>
    <xf numFmtId="0" fontId="35" fillId="33" borderId="23" xfId="0" applyFont="1" applyFill="1" applyBorder="1" applyAlignment="1">
      <alignment vertical="center" wrapText="1"/>
    </xf>
    <xf numFmtId="9" fontId="35" fillId="33" borderId="20" xfId="196" applyFont="1" applyFill="1" applyBorder="1" applyAlignment="1">
      <alignment horizontal="center" vertical="center" wrapText="1"/>
    </xf>
    <xf numFmtId="9" fontId="35" fillId="33" borderId="21" xfId="196" applyFont="1" applyFill="1" applyBorder="1" applyAlignment="1">
      <alignment horizontal="center" vertical="center" wrapText="1"/>
    </xf>
    <xf numFmtId="0" fontId="33" fillId="33" borderId="45" xfId="0" applyFont="1" applyFill="1" applyBorder="1" applyAlignment="1">
      <alignment horizontal="left" vertical="center" wrapText="1"/>
    </xf>
    <xf numFmtId="0" fontId="33" fillId="33" borderId="46" xfId="0" applyFont="1" applyFill="1" applyBorder="1" applyAlignment="1">
      <alignment horizontal="left" vertical="center" wrapText="1"/>
    </xf>
    <xf numFmtId="9" fontId="35" fillId="33" borderId="34" xfId="196" applyFont="1" applyFill="1" applyBorder="1" applyAlignment="1">
      <alignment horizontal="center" vertical="center" wrapText="1"/>
    </xf>
    <xf numFmtId="0" fontId="35" fillId="33" borderId="35" xfId="0" applyFont="1" applyFill="1" applyBorder="1" applyAlignment="1">
      <alignment vertical="center" wrapText="1"/>
    </xf>
    <xf numFmtId="0" fontId="32" fillId="33" borderId="20" xfId="0" applyFont="1" applyFill="1" applyBorder="1" applyAlignment="1">
      <alignment horizontal="left" vertical="center" wrapText="1" readingOrder="1"/>
    </xf>
    <xf numFmtId="0" fontId="32" fillId="33" borderId="3" xfId="0" applyFont="1" applyFill="1" applyBorder="1" applyAlignment="1">
      <alignment horizontal="left" vertical="center" wrapText="1" readingOrder="1"/>
    </xf>
    <xf numFmtId="0" fontId="32" fillId="33" borderId="20" xfId="0" applyFont="1" applyFill="1" applyBorder="1" applyAlignment="1">
      <alignment vertical="center" wrapText="1" readingOrder="1"/>
    </xf>
    <xf numFmtId="0" fontId="32" fillId="33" borderId="3" xfId="0" applyFont="1" applyFill="1" applyBorder="1" applyAlignment="1">
      <alignment vertical="center" wrapText="1" readingOrder="1"/>
    </xf>
    <xf numFmtId="0" fontId="32" fillId="33" borderId="20" xfId="0" applyFont="1" applyFill="1" applyBorder="1" applyAlignment="1">
      <alignment vertical="center" wrapText="1"/>
    </xf>
    <xf numFmtId="0" fontId="32" fillId="33" borderId="3" xfId="0" applyFont="1" applyFill="1" applyBorder="1" applyAlignment="1">
      <alignment vertical="center" wrapText="1"/>
    </xf>
    <xf numFmtId="0" fontId="35" fillId="33" borderId="20" xfId="0" applyFont="1" applyFill="1" applyBorder="1" applyAlignment="1">
      <alignment vertical="center" wrapText="1"/>
    </xf>
    <xf numFmtId="0" fontId="35" fillId="33" borderId="11" xfId="0" applyFont="1" applyFill="1" applyBorder="1" applyAlignment="1">
      <alignment vertical="center" wrapText="1"/>
    </xf>
    <xf numFmtId="0" fontId="33" fillId="33" borderId="37" xfId="0" applyFont="1" applyFill="1" applyBorder="1" applyAlignment="1">
      <alignment horizontal="left" vertical="center" wrapText="1"/>
    </xf>
    <xf numFmtId="0" fontId="37" fillId="0" borderId="42" xfId="0" applyFont="1" applyFill="1" applyBorder="1" applyAlignment="1">
      <alignment horizontal="center" vertical="center" wrapText="1"/>
    </xf>
    <xf numFmtId="0" fontId="37" fillId="0" borderId="62" xfId="0" applyFont="1" applyFill="1" applyBorder="1" applyAlignment="1">
      <alignment horizontal="center" vertical="center" wrapText="1"/>
    </xf>
    <xf numFmtId="9" fontId="50" fillId="33" borderId="23" xfId="196" applyFont="1" applyFill="1" applyBorder="1" applyAlignment="1">
      <alignment horizontal="center" vertical="center" wrapText="1"/>
    </xf>
    <xf numFmtId="9" fontId="50" fillId="33" borderId="35" xfId="196" applyFont="1" applyFill="1" applyBorder="1" applyAlignment="1">
      <alignment horizontal="center" vertical="center" wrapText="1"/>
    </xf>
    <xf numFmtId="9" fontId="50" fillId="33" borderId="22" xfId="196" applyFont="1" applyFill="1" applyBorder="1" applyAlignment="1">
      <alignment horizontal="center" vertical="center" wrapText="1"/>
    </xf>
    <xf numFmtId="0" fontId="32" fillId="33" borderId="23" xfId="0" applyFont="1" applyFill="1" applyBorder="1" applyAlignment="1">
      <alignment vertical="center" wrapText="1"/>
    </xf>
    <xf numFmtId="9" fontId="32" fillId="33" borderId="23" xfId="196" applyFont="1" applyFill="1" applyBorder="1" applyAlignment="1">
      <alignment horizontal="center" vertical="center" wrapText="1"/>
    </xf>
    <xf numFmtId="0" fontId="32" fillId="33" borderId="35" xfId="0" applyFont="1" applyFill="1" applyBorder="1" applyAlignment="1">
      <alignment vertical="center" wrapText="1"/>
    </xf>
    <xf numFmtId="9" fontId="32" fillId="33" borderId="35" xfId="196" applyFont="1" applyFill="1" applyBorder="1" applyAlignment="1">
      <alignment horizontal="center" vertical="center" wrapText="1"/>
    </xf>
    <xf numFmtId="0" fontId="35" fillId="33" borderId="34" xfId="0" applyFont="1" applyFill="1" applyBorder="1" applyAlignment="1">
      <alignment vertical="center" wrapText="1"/>
    </xf>
    <xf numFmtId="9" fontId="35" fillId="19" borderId="22" xfId="196" applyFont="1" applyFill="1" applyBorder="1" applyAlignment="1">
      <alignment horizontal="center" vertical="center" wrapText="1"/>
    </xf>
    <xf numFmtId="9" fontId="35" fillId="19" borderId="23" xfId="196" applyFont="1" applyFill="1" applyBorder="1" applyAlignment="1">
      <alignment horizontal="center" vertical="center" wrapText="1"/>
    </xf>
    <xf numFmtId="0" fontId="33" fillId="19" borderId="45" xfId="1" applyFont="1" applyFill="1" applyBorder="1" applyAlignment="1">
      <alignment horizontal="left" vertical="center" wrapText="1"/>
    </xf>
    <xf numFmtId="0" fontId="33" fillId="19" borderId="46" xfId="1" applyFont="1" applyFill="1" applyBorder="1" applyAlignment="1">
      <alignment horizontal="left" vertical="center" wrapText="1"/>
    </xf>
    <xf numFmtId="0" fontId="35" fillId="19" borderId="23" xfId="0" applyFont="1" applyFill="1" applyBorder="1" applyAlignment="1">
      <alignment vertical="center" wrapText="1"/>
    </xf>
    <xf numFmtId="0" fontId="35" fillId="19" borderId="35" xfId="0" applyFont="1" applyFill="1" applyBorder="1" applyAlignment="1">
      <alignment vertical="center" wrapText="1"/>
    </xf>
    <xf numFmtId="9" fontId="35" fillId="19" borderId="35" xfId="196" applyFont="1" applyFill="1" applyBorder="1" applyAlignment="1">
      <alignment horizontal="center" vertical="center" wrapText="1"/>
    </xf>
    <xf numFmtId="1" fontId="32" fillId="19" borderId="20" xfId="0" applyNumberFormat="1" applyFont="1" applyFill="1" applyBorder="1" applyAlignment="1">
      <alignment vertical="center" wrapText="1"/>
    </xf>
    <xf numFmtId="1" fontId="32" fillId="19" borderId="3" xfId="0" applyNumberFormat="1" applyFont="1" applyFill="1" applyBorder="1" applyAlignment="1">
      <alignment vertical="center" wrapText="1"/>
    </xf>
    <xf numFmtId="0" fontId="35" fillId="19" borderId="34" xfId="0" applyFont="1" applyFill="1" applyBorder="1" applyAlignment="1">
      <alignment vertical="center" wrapText="1"/>
    </xf>
    <xf numFmtId="9" fontId="35" fillId="19" borderId="34" xfId="196" applyFont="1" applyFill="1" applyBorder="1" applyAlignment="1">
      <alignment horizontal="center" vertical="center" wrapText="1"/>
    </xf>
    <xf numFmtId="0" fontId="35" fillId="33" borderId="24" xfId="0" applyFont="1" applyFill="1" applyBorder="1" applyAlignment="1">
      <alignment vertical="center" wrapText="1"/>
    </xf>
    <xf numFmtId="9" fontId="50" fillId="33" borderId="24" xfId="196" applyFont="1" applyFill="1" applyBorder="1" applyAlignment="1">
      <alignment horizontal="center" vertical="center" wrapText="1"/>
    </xf>
    <xf numFmtId="0" fontId="32" fillId="19" borderId="20" xfId="3" applyFont="1" applyFill="1" applyBorder="1" applyAlignment="1" applyProtection="1">
      <alignment horizontal="center" vertical="center" wrapText="1"/>
      <protection locked="0"/>
    </xf>
    <xf numFmtId="0" fontId="32" fillId="19" borderId="3" xfId="3" applyFont="1" applyFill="1" applyBorder="1" applyAlignment="1" applyProtection="1">
      <alignment horizontal="center" vertical="center" wrapText="1"/>
      <protection locked="0"/>
    </xf>
    <xf numFmtId="0" fontId="32" fillId="19" borderId="21" xfId="3" applyFont="1" applyFill="1" applyBorder="1" applyAlignment="1" applyProtection="1">
      <alignment horizontal="center" vertical="center" wrapText="1"/>
      <protection locked="0"/>
    </xf>
    <xf numFmtId="0" fontId="35" fillId="19" borderId="20" xfId="3" applyFont="1" applyFill="1" applyBorder="1" applyAlignment="1" applyProtection="1">
      <alignment horizontal="center" vertical="center" wrapText="1"/>
      <protection locked="0"/>
    </xf>
    <xf numFmtId="0" fontId="35" fillId="19" borderId="3" xfId="3" applyFont="1" applyFill="1" applyBorder="1" applyAlignment="1" applyProtection="1">
      <alignment horizontal="center" vertical="center" wrapText="1"/>
      <protection locked="0"/>
    </xf>
    <xf numFmtId="0" fontId="35" fillId="19" borderId="22" xfId="0" applyFont="1" applyFill="1" applyBorder="1" applyAlignment="1">
      <alignment vertical="center" wrapText="1"/>
    </xf>
    <xf numFmtId="9" fontId="50" fillId="33" borderId="34" xfId="196" applyFont="1" applyFill="1" applyBorder="1" applyAlignment="1">
      <alignment horizontal="center" vertical="center" wrapText="1"/>
    </xf>
    <xf numFmtId="0" fontId="32" fillId="33" borderId="20"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2" fillId="19" borderId="20" xfId="3" applyFont="1" applyFill="1" applyBorder="1" applyAlignment="1" applyProtection="1">
      <alignment vertical="center" wrapText="1"/>
      <protection locked="0"/>
    </xf>
    <xf numFmtId="0" fontId="32" fillId="19" borderId="3" xfId="3" applyFont="1" applyFill="1" applyBorder="1" applyAlignment="1" applyProtection="1">
      <alignment vertical="center" wrapText="1"/>
      <protection locked="0"/>
    </xf>
    <xf numFmtId="0" fontId="50" fillId="19" borderId="23" xfId="0" applyFont="1" applyFill="1" applyBorder="1" applyAlignment="1">
      <alignment vertical="center" wrapText="1"/>
    </xf>
    <xf numFmtId="9" fontId="50" fillId="19" borderId="23" xfId="196" applyFont="1" applyFill="1" applyBorder="1" applyAlignment="1">
      <alignment horizontal="center" vertical="center" wrapText="1"/>
    </xf>
    <xf numFmtId="0" fontId="33" fillId="19" borderId="45" xfId="3" applyFont="1" applyFill="1" applyBorder="1" applyAlignment="1" applyProtection="1">
      <alignment horizontal="left" vertical="center" wrapText="1"/>
      <protection locked="0"/>
    </xf>
    <xf numFmtId="0" fontId="33" fillId="19" borderId="46" xfId="3" applyFont="1" applyFill="1" applyBorder="1" applyAlignment="1" applyProtection="1">
      <alignment horizontal="left" vertical="center" wrapText="1"/>
      <protection locked="0"/>
    </xf>
    <xf numFmtId="10" fontId="33" fillId="19" borderId="45" xfId="0" applyNumberFormat="1" applyFont="1" applyFill="1" applyBorder="1" applyAlignment="1">
      <alignment horizontal="left" vertical="center" wrapText="1"/>
    </xf>
    <xf numFmtId="10" fontId="33" fillId="19" borderId="46" xfId="0" applyNumberFormat="1" applyFont="1" applyFill="1" applyBorder="1" applyAlignment="1">
      <alignment horizontal="left" vertical="center" wrapText="1"/>
    </xf>
    <xf numFmtId="0" fontId="32" fillId="19" borderId="21" xfId="3" applyFont="1" applyFill="1" applyBorder="1" applyAlignment="1" applyProtection="1">
      <alignment vertical="center" wrapText="1"/>
      <protection locked="0"/>
    </xf>
    <xf numFmtId="0" fontId="32" fillId="32" borderId="34" xfId="0" applyFont="1" applyFill="1" applyBorder="1" applyAlignment="1">
      <alignment horizontal="left" vertical="center" wrapText="1"/>
    </xf>
    <xf numFmtId="0" fontId="32" fillId="32" borderId="23" xfId="0" applyFont="1" applyFill="1" applyBorder="1" applyAlignment="1">
      <alignment horizontal="left" vertical="center" wrapText="1"/>
    </xf>
    <xf numFmtId="9" fontId="32" fillId="32" borderId="34" xfId="196" applyFont="1" applyFill="1" applyBorder="1" applyAlignment="1">
      <alignment horizontal="center" vertical="center" wrapText="1"/>
    </xf>
    <xf numFmtId="9" fontId="32" fillId="32" borderId="23" xfId="196" applyFont="1" applyFill="1" applyBorder="1" applyAlignment="1">
      <alignment horizontal="center" vertical="center" wrapText="1"/>
    </xf>
    <xf numFmtId="0" fontId="33" fillId="32" borderId="45" xfId="0" applyFont="1" applyFill="1" applyBorder="1" applyAlignment="1">
      <alignment horizontal="left" vertical="center" wrapText="1" readingOrder="1"/>
    </xf>
    <xf numFmtId="0" fontId="33" fillId="32" borderId="46" xfId="0" applyFont="1" applyFill="1" applyBorder="1" applyAlignment="1">
      <alignment horizontal="left" vertical="center" wrapText="1" readingOrder="1"/>
    </xf>
    <xf numFmtId="0" fontId="35" fillId="32" borderId="20" xfId="3" applyFont="1" applyFill="1" applyBorder="1" applyAlignment="1" applyProtection="1">
      <alignment vertical="center" wrapText="1"/>
      <protection locked="0"/>
    </xf>
    <xf numFmtId="0" fontId="35" fillId="32" borderId="3" xfId="3" applyFont="1" applyFill="1" applyBorder="1" applyAlignment="1" applyProtection="1">
      <alignment vertical="center" wrapText="1"/>
      <protection locked="0"/>
    </xf>
    <xf numFmtId="0" fontId="32" fillId="32" borderId="20" xfId="0" applyFont="1" applyFill="1" applyBorder="1" applyAlignment="1">
      <alignment horizontal="left" vertical="center" wrapText="1" readingOrder="1"/>
    </xf>
    <xf numFmtId="0" fontId="32" fillId="32" borderId="3" xfId="0" applyFont="1" applyFill="1" applyBorder="1" applyAlignment="1">
      <alignment horizontal="left" vertical="center" wrapText="1" readingOrder="1"/>
    </xf>
    <xf numFmtId="0" fontId="32" fillId="32" borderId="20" xfId="0" applyFont="1" applyFill="1" applyBorder="1" applyAlignment="1">
      <alignment vertical="center" wrapText="1" readingOrder="1"/>
    </xf>
    <xf numFmtId="0" fontId="32" fillId="32" borderId="3" xfId="0" applyFont="1" applyFill="1" applyBorder="1" applyAlignment="1">
      <alignment vertical="center" wrapText="1" readingOrder="1"/>
    </xf>
    <xf numFmtId="0" fontId="32" fillId="32" borderId="35" xfId="0" applyFont="1" applyFill="1" applyBorder="1" applyAlignment="1">
      <alignment horizontal="left" vertical="center" wrapText="1"/>
    </xf>
    <xf numFmtId="9" fontId="32" fillId="32" borderId="35" xfId="196" applyFont="1" applyFill="1" applyBorder="1" applyAlignment="1">
      <alignment horizontal="center" vertical="center" wrapText="1"/>
    </xf>
    <xf numFmtId="0" fontId="44" fillId="32" borderId="20" xfId="0" applyFont="1" applyFill="1" applyBorder="1" applyAlignment="1">
      <alignment horizontal="center" vertical="center" wrapText="1" readingOrder="1"/>
    </xf>
    <xf numFmtId="0" fontId="44" fillId="32" borderId="3" xfId="0" applyFont="1" applyFill="1" applyBorder="1" applyAlignment="1">
      <alignment horizontal="center" vertical="center" wrapText="1" readingOrder="1"/>
    </xf>
    <xf numFmtId="0" fontId="48" fillId="18" borderId="45" xfId="0" applyFont="1" applyFill="1" applyBorder="1" applyAlignment="1">
      <alignment horizontal="center" vertical="center" wrapText="1" readingOrder="1"/>
    </xf>
    <xf numFmtId="0" fontId="48" fillId="18" borderId="46" xfId="0" applyFont="1" applyFill="1" applyBorder="1" applyAlignment="1">
      <alignment horizontal="center" vertical="center" wrapText="1" readingOrder="1"/>
    </xf>
    <xf numFmtId="0" fontId="44" fillId="32" borderId="20" xfId="0" applyFont="1" applyFill="1" applyBorder="1" applyAlignment="1">
      <alignment vertical="center" wrapText="1" readingOrder="1"/>
    </xf>
    <xf numFmtId="0" fontId="44" fillId="32" borderId="3" xfId="0" applyFont="1" applyFill="1" applyBorder="1" applyAlignment="1">
      <alignment vertical="center" wrapText="1" readingOrder="1"/>
    </xf>
    <xf numFmtId="0" fontId="44" fillId="32" borderId="20" xfId="0" applyFont="1" applyFill="1" applyBorder="1" applyAlignment="1">
      <alignment horizontal="left" vertical="center" wrapText="1" readingOrder="1"/>
    </xf>
    <xf numFmtId="0" fontId="44" fillId="32" borderId="3" xfId="0" applyFont="1" applyFill="1" applyBorder="1" applyAlignment="1">
      <alignment horizontal="left" vertical="center" wrapText="1" readingOrder="1"/>
    </xf>
    <xf numFmtId="0" fontId="44" fillId="32" borderId="21" xfId="0" applyFont="1" applyFill="1" applyBorder="1" applyAlignment="1">
      <alignment horizontal="left" vertical="center" wrapText="1" readingOrder="1"/>
    </xf>
    <xf numFmtId="9" fontId="50" fillId="32" borderId="34" xfId="196" applyFont="1" applyFill="1" applyBorder="1" applyAlignment="1">
      <alignment horizontal="center" vertical="center" wrapText="1"/>
    </xf>
    <xf numFmtId="9" fontId="50" fillId="32" borderId="23" xfId="196" applyFont="1" applyFill="1" applyBorder="1" applyAlignment="1">
      <alignment horizontal="center" vertical="center" wrapText="1"/>
    </xf>
    <xf numFmtId="0" fontId="44" fillId="32" borderId="21" xfId="0" applyFont="1" applyFill="1" applyBorder="1" applyAlignment="1">
      <alignment vertical="center" wrapText="1" readingOrder="1"/>
    </xf>
    <xf numFmtId="0" fontId="44" fillId="32" borderId="21" xfId="0" applyFont="1" applyFill="1" applyBorder="1" applyAlignment="1">
      <alignment horizontal="center" vertical="center" wrapText="1" readingOrder="1"/>
    </xf>
    <xf numFmtId="0" fontId="33" fillId="32" borderId="45" xfId="0" applyFont="1" applyFill="1" applyBorder="1" applyAlignment="1">
      <alignment horizontal="left" vertical="center" wrapText="1"/>
    </xf>
    <xf numFmtId="0" fontId="33" fillId="32" borderId="46" xfId="0" applyFont="1" applyFill="1" applyBorder="1" applyAlignment="1">
      <alignment horizontal="left" vertical="center" wrapText="1"/>
    </xf>
    <xf numFmtId="0" fontId="33" fillId="32" borderId="37" xfId="0" applyFont="1" applyFill="1" applyBorder="1" applyAlignment="1">
      <alignment horizontal="left" vertical="center" wrapText="1"/>
    </xf>
    <xf numFmtId="15" fontId="33" fillId="32" borderId="45" xfId="0" applyNumberFormat="1" applyFont="1" applyFill="1" applyBorder="1" applyAlignment="1">
      <alignment horizontal="left" vertical="center" wrapText="1"/>
    </xf>
    <xf numFmtId="15" fontId="33" fillId="32" borderId="46" xfId="0" applyNumberFormat="1" applyFont="1" applyFill="1" applyBorder="1" applyAlignment="1">
      <alignment horizontal="left" vertical="center" wrapText="1"/>
    </xf>
    <xf numFmtId="9" fontId="32" fillId="32" borderId="41" xfId="196" applyFont="1" applyFill="1" applyBorder="1" applyAlignment="1">
      <alignment horizontal="center" vertical="center" wrapText="1"/>
    </xf>
    <xf numFmtId="9" fontId="50" fillId="32" borderId="35" xfId="196" applyFont="1" applyFill="1" applyBorder="1" applyAlignment="1">
      <alignment horizontal="center" vertical="center" wrapText="1"/>
    </xf>
    <xf numFmtId="0" fontId="35" fillId="32" borderId="20" xfId="3" applyFont="1" applyFill="1" applyBorder="1" applyAlignment="1" applyProtection="1">
      <alignment horizontal="center" vertical="center" wrapText="1"/>
      <protection locked="0"/>
    </xf>
    <xf numFmtId="0" fontId="35" fillId="32" borderId="3" xfId="3" applyFont="1" applyFill="1" applyBorder="1" applyAlignment="1" applyProtection="1">
      <alignment horizontal="center" vertical="center" wrapText="1"/>
      <protection locked="0"/>
    </xf>
    <xf numFmtId="0" fontId="48" fillId="18" borderId="45" xfId="0" applyFont="1" applyFill="1" applyBorder="1" applyAlignment="1">
      <alignment vertical="center" wrapText="1" readingOrder="1"/>
    </xf>
    <xf numFmtId="0" fontId="48" fillId="18" borderId="46" xfId="0" applyFont="1" applyFill="1" applyBorder="1" applyAlignment="1">
      <alignment vertical="center" wrapText="1" readingOrder="1"/>
    </xf>
    <xf numFmtId="0" fontId="48" fillId="18" borderId="37" xfId="0" applyFont="1" applyFill="1" applyBorder="1" applyAlignment="1">
      <alignment vertical="center" wrapText="1" readingOrder="1"/>
    </xf>
    <xf numFmtId="0" fontId="32" fillId="32" borderId="22" xfId="0" applyFont="1" applyFill="1" applyBorder="1" applyAlignment="1">
      <alignment horizontal="left" vertical="center" wrapText="1"/>
    </xf>
    <xf numFmtId="9" fontId="32" fillId="32" borderId="22" xfId="196" applyFont="1" applyFill="1" applyBorder="1" applyAlignment="1">
      <alignment horizontal="center" vertical="center" wrapText="1"/>
    </xf>
    <xf numFmtId="0" fontId="48" fillId="18" borderId="45" xfId="0" applyFont="1" applyFill="1" applyBorder="1" applyAlignment="1">
      <alignment horizontal="left" vertical="center" wrapText="1"/>
    </xf>
    <xf numFmtId="0" fontId="48" fillId="18" borderId="46" xfId="0" applyFont="1" applyFill="1" applyBorder="1" applyAlignment="1">
      <alignment horizontal="left" vertical="center" wrapText="1"/>
    </xf>
    <xf numFmtId="0" fontId="33" fillId="32" borderId="20" xfId="0" applyFont="1" applyFill="1" applyBorder="1" applyAlignment="1">
      <alignment horizontal="left" vertical="center" wrapText="1"/>
    </xf>
    <xf numFmtId="0" fontId="33" fillId="32" borderId="3" xfId="0" applyFont="1" applyFill="1" applyBorder="1" applyAlignment="1">
      <alignment horizontal="left" vertical="center" wrapText="1"/>
    </xf>
    <xf numFmtId="0" fontId="42" fillId="32" borderId="20" xfId="0" applyFont="1" applyFill="1" applyBorder="1" applyAlignment="1">
      <alignment horizontal="left" vertical="center" wrapText="1"/>
    </xf>
    <xf numFmtId="0" fontId="42" fillId="32" borderId="3" xfId="0" applyFont="1" applyFill="1" applyBorder="1" applyAlignment="1">
      <alignment horizontal="left" vertical="center" wrapText="1"/>
    </xf>
    <xf numFmtId="0" fontId="42" fillId="32" borderId="21" xfId="0" applyFont="1" applyFill="1" applyBorder="1" applyAlignment="1">
      <alignment horizontal="left" vertical="center" wrapText="1"/>
    </xf>
    <xf numFmtId="0" fontId="32" fillId="32" borderId="20" xfId="1" applyFont="1" applyFill="1" applyBorder="1" applyAlignment="1">
      <alignment horizontal="left" vertical="center" wrapText="1"/>
    </xf>
    <xf numFmtId="0" fontId="32" fillId="32" borderId="3" xfId="1" applyFont="1" applyFill="1" applyBorder="1" applyAlignment="1">
      <alignment horizontal="left" vertical="center" wrapText="1"/>
    </xf>
    <xf numFmtId="0" fontId="32" fillId="32" borderId="21" xfId="1" applyFont="1" applyFill="1" applyBorder="1" applyAlignment="1">
      <alignment horizontal="left" vertical="center" wrapText="1"/>
    </xf>
    <xf numFmtId="0" fontId="32" fillId="32" borderId="20" xfId="1" applyFont="1" applyFill="1" applyBorder="1" applyAlignment="1">
      <alignment vertical="center" wrapText="1"/>
    </xf>
    <xf numFmtId="0" fontId="32" fillId="32" borderId="3" xfId="1" applyFont="1" applyFill="1" applyBorder="1" applyAlignment="1">
      <alignment vertical="center" wrapText="1"/>
    </xf>
    <xf numFmtId="0" fontId="32" fillId="32" borderId="21" xfId="1" applyFont="1" applyFill="1" applyBorder="1" applyAlignment="1">
      <alignment vertical="center" wrapText="1"/>
    </xf>
    <xf numFmtId="0" fontId="35" fillId="32" borderId="20" xfId="0" applyFont="1" applyFill="1" applyBorder="1" applyAlignment="1">
      <alignment vertical="center" wrapText="1"/>
    </xf>
    <xf numFmtId="0" fontId="35" fillId="32" borderId="3" xfId="0" applyFont="1" applyFill="1" applyBorder="1" applyAlignment="1">
      <alignment vertical="center" wrapText="1"/>
    </xf>
    <xf numFmtId="0" fontId="35" fillId="0" borderId="56" xfId="0" applyFont="1" applyBorder="1" applyAlignment="1">
      <alignment vertical="top" wrapText="1"/>
    </xf>
    <xf numFmtId="0" fontId="35" fillId="0" borderId="32" xfId="0" applyFont="1" applyBorder="1" applyAlignment="1">
      <alignment vertical="top"/>
    </xf>
    <xf numFmtId="0" fontId="35" fillId="0" borderId="38" xfId="0" applyFont="1" applyBorder="1" applyAlignment="1">
      <alignment vertical="top"/>
    </xf>
    <xf numFmtId="0" fontId="35" fillId="0" borderId="57" xfId="0" applyFont="1" applyBorder="1" applyAlignment="1">
      <alignment vertical="top"/>
    </xf>
    <xf numFmtId="0" fontId="35" fillId="0" borderId="0" xfId="0" applyFont="1" applyBorder="1" applyAlignment="1">
      <alignment vertical="top"/>
    </xf>
    <xf numFmtId="0" fontId="35" fillId="0" borderId="39" xfId="0" applyFont="1" applyBorder="1" applyAlignment="1">
      <alignment vertical="top"/>
    </xf>
    <xf numFmtId="0" fontId="35" fillId="0" borderId="58" xfId="0" applyFont="1" applyBorder="1" applyAlignment="1">
      <alignment vertical="top"/>
    </xf>
    <xf numFmtId="0" fontId="35" fillId="0" borderId="26" xfId="0" applyFont="1" applyBorder="1" applyAlignment="1">
      <alignment vertical="top"/>
    </xf>
    <xf numFmtId="0" fontId="35" fillId="0" borderId="40" xfId="0" applyFont="1" applyBorder="1" applyAlignment="1">
      <alignment vertical="top"/>
    </xf>
    <xf numFmtId="0" fontId="34" fillId="0" borderId="52" xfId="0" applyFont="1" applyBorder="1" applyAlignment="1">
      <alignment horizontal="center" vertical="center"/>
    </xf>
    <xf numFmtId="0" fontId="34" fillId="0" borderId="53" xfId="0" applyFont="1" applyBorder="1" applyAlignment="1">
      <alignment horizontal="center" vertical="center"/>
    </xf>
    <xf numFmtId="10" fontId="34" fillId="28" borderId="45" xfId="196" applyNumberFormat="1" applyFont="1" applyFill="1" applyBorder="1" applyAlignment="1">
      <alignment horizontal="center" vertical="center"/>
    </xf>
    <xf numFmtId="10" fontId="34" fillId="28" borderId="37" xfId="196" applyNumberFormat="1" applyFont="1" applyFill="1" applyBorder="1" applyAlignment="1">
      <alignment horizontal="center" vertical="center"/>
    </xf>
    <xf numFmtId="10" fontId="34" fillId="28" borderId="20" xfId="196" applyNumberFormat="1" applyFont="1" applyFill="1" applyBorder="1" applyAlignment="1">
      <alignment horizontal="center" vertical="center"/>
    </xf>
    <xf numFmtId="10" fontId="34" fillId="28" borderId="21" xfId="196" applyNumberFormat="1" applyFont="1" applyFill="1" applyBorder="1" applyAlignment="1">
      <alignment horizontal="center" vertical="center"/>
    </xf>
    <xf numFmtId="0" fontId="48" fillId="18" borderId="46" xfId="0" applyFont="1" applyFill="1" applyBorder="1" applyAlignment="1">
      <alignment vertical="center" wrapText="1"/>
    </xf>
    <xf numFmtId="0" fontId="48" fillId="18" borderId="37" xfId="0" applyFont="1" applyFill="1" applyBorder="1" applyAlignment="1">
      <alignment vertical="center" wrapText="1"/>
    </xf>
    <xf numFmtId="0" fontId="33" fillId="36" borderId="46" xfId="0" applyFont="1" applyFill="1" applyBorder="1" applyAlignment="1">
      <alignment horizontal="center" vertical="center" wrapText="1"/>
    </xf>
    <xf numFmtId="0" fontId="33" fillId="36" borderId="37"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9" borderId="45" xfId="0" applyFont="1" applyFill="1" applyBorder="1" applyAlignment="1">
      <alignment horizontal="center" vertical="center" wrapText="1"/>
    </xf>
    <xf numFmtId="0" fontId="33" fillId="9" borderId="46" xfId="0" applyFont="1" applyFill="1" applyBorder="1" applyAlignment="1">
      <alignment horizontal="center" vertical="center" wrapText="1"/>
    </xf>
    <xf numFmtId="0" fontId="33" fillId="6" borderId="45" xfId="0" applyFont="1" applyFill="1" applyBorder="1" applyAlignment="1">
      <alignment horizontal="center" vertical="center" wrapText="1"/>
    </xf>
    <xf numFmtId="0" fontId="33" fillId="6" borderId="46" xfId="0" applyFont="1" applyFill="1" applyBorder="1" applyAlignment="1">
      <alignment horizontal="center" vertical="center" wrapText="1"/>
    </xf>
    <xf numFmtId="9" fontId="33" fillId="6" borderId="45" xfId="0" applyNumberFormat="1" applyFont="1" applyFill="1" applyBorder="1" applyAlignment="1">
      <alignment horizontal="center" vertical="center" wrapText="1"/>
    </xf>
    <xf numFmtId="9" fontId="33" fillId="6" borderId="46" xfId="0" applyNumberFormat="1" applyFont="1" applyFill="1" applyBorder="1" applyAlignment="1">
      <alignment horizontal="center" vertical="center" wrapText="1"/>
    </xf>
    <xf numFmtId="0" fontId="33" fillId="36" borderId="45" xfId="0" applyFont="1" applyFill="1" applyBorder="1" applyAlignment="1">
      <alignment horizontal="center" vertical="center" wrapText="1" readingOrder="1"/>
    </xf>
    <xf numFmtId="0" fontId="33" fillId="36" borderId="46" xfId="0" applyFont="1" applyFill="1" applyBorder="1" applyAlignment="1">
      <alignment horizontal="center" vertical="center" wrapText="1" readingOrder="1"/>
    </xf>
    <xf numFmtId="0" fontId="33" fillId="36" borderId="37" xfId="0" applyFont="1" applyFill="1" applyBorder="1" applyAlignment="1">
      <alignment horizontal="center" vertical="center" wrapText="1" readingOrder="1"/>
    </xf>
    <xf numFmtId="0" fontId="35" fillId="4" borderId="49" xfId="0" applyFont="1" applyFill="1" applyBorder="1" applyAlignment="1">
      <alignment vertical="center"/>
    </xf>
    <xf numFmtId="0" fontId="35" fillId="4" borderId="33" xfId="0" applyFont="1" applyFill="1" applyBorder="1" applyAlignment="1">
      <alignment vertical="center"/>
    </xf>
    <xf numFmtId="0" fontId="33" fillId="9" borderId="45" xfId="1" applyFont="1" applyFill="1" applyBorder="1" applyAlignment="1">
      <alignment horizontal="center" vertical="center" wrapText="1"/>
    </xf>
    <xf numFmtId="0" fontId="33" fillId="9" borderId="46" xfId="1" applyFont="1" applyFill="1" applyBorder="1" applyAlignment="1">
      <alignment horizontal="center" vertical="center" wrapText="1"/>
    </xf>
    <xf numFmtId="0" fontId="33" fillId="9" borderId="37" xfId="1" applyFont="1" applyFill="1" applyBorder="1" applyAlignment="1">
      <alignment horizontal="center" vertical="center" wrapText="1"/>
    </xf>
    <xf numFmtId="0" fontId="33" fillId="9" borderId="37" xfId="0" applyFont="1" applyFill="1" applyBorder="1" applyAlignment="1">
      <alignment horizontal="center" vertical="center" wrapText="1"/>
    </xf>
    <xf numFmtId="10" fontId="34" fillId="28" borderId="42" xfId="196" applyNumberFormat="1" applyFont="1" applyFill="1" applyBorder="1" applyAlignment="1">
      <alignment horizontal="center" vertical="center"/>
    </xf>
    <xf numFmtId="10" fontId="34" fillId="28" borderId="43" xfId="196" applyNumberFormat="1" applyFont="1" applyFill="1" applyBorder="1" applyAlignment="1">
      <alignment horizontal="center" vertical="center"/>
    </xf>
    <xf numFmtId="0" fontId="34" fillId="0" borderId="54" xfId="0" applyFont="1" applyBorder="1" applyAlignment="1">
      <alignment horizontal="center" vertical="center"/>
    </xf>
    <xf numFmtId="0" fontId="34" fillId="0" borderId="59" xfId="0" applyFont="1" applyBorder="1" applyAlignment="1">
      <alignment horizontal="center" vertical="center"/>
    </xf>
    <xf numFmtId="0" fontId="33" fillId="35" borderId="45" xfId="0" applyFont="1" applyFill="1" applyBorder="1" applyAlignment="1">
      <alignment horizontal="center" vertical="center" wrapText="1"/>
    </xf>
    <xf numFmtId="0" fontId="33" fillId="35" borderId="46" xfId="0" applyFont="1" applyFill="1" applyBorder="1" applyAlignment="1">
      <alignment horizontal="center" vertical="center" wrapText="1"/>
    </xf>
    <xf numFmtId="0" fontId="33" fillId="35" borderId="37" xfId="0" applyFont="1" applyFill="1" applyBorder="1" applyAlignment="1">
      <alignment horizontal="center" vertical="center" wrapText="1"/>
    </xf>
    <xf numFmtId="0" fontId="33" fillId="32" borderId="45" xfId="0" applyFont="1" applyFill="1" applyBorder="1" applyAlignment="1">
      <alignment horizontal="center" vertical="center" wrapText="1"/>
    </xf>
    <xf numFmtId="0" fontId="33" fillId="32" borderId="46" xfId="0" applyFont="1" applyFill="1" applyBorder="1" applyAlignment="1">
      <alignment horizontal="center" vertical="center" wrapText="1"/>
    </xf>
    <xf numFmtId="0" fontId="33" fillId="32" borderId="37" xfId="0" applyFont="1" applyFill="1" applyBorder="1" applyAlignment="1">
      <alignment horizontal="center" vertical="center" wrapText="1"/>
    </xf>
    <xf numFmtId="0" fontId="33" fillId="19" borderId="45" xfId="3" applyFont="1" applyFill="1" applyBorder="1" applyAlignment="1" applyProtection="1">
      <alignment horizontal="center" vertical="center" wrapText="1"/>
      <protection locked="0"/>
    </xf>
    <xf numFmtId="0" fontId="33" fillId="19" borderId="46" xfId="3" applyFont="1" applyFill="1" applyBorder="1" applyAlignment="1" applyProtection="1">
      <alignment horizontal="center" vertical="center" wrapText="1"/>
      <protection locked="0"/>
    </xf>
    <xf numFmtId="10" fontId="33" fillId="19" borderId="45" xfId="0" applyNumberFormat="1" applyFont="1" applyFill="1" applyBorder="1" applyAlignment="1">
      <alignment horizontal="center" vertical="center" wrapText="1"/>
    </xf>
    <xf numFmtId="10" fontId="33" fillId="19" borderId="46" xfId="0" applyNumberFormat="1" applyFont="1" applyFill="1" applyBorder="1" applyAlignment="1">
      <alignment horizontal="center" vertical="center" wrapText="1"/>
    </xf>
    <xf numFmtId="0" fontId="33" fillId="32" borderId="45" xfId="0" applyFont="1" applyFill="1" applyBorder="1" applyAlignment="1">
      <alignment horizontal="center" vertical="center" wrapText="1" readingOrder="1"/>
    </xf>
    <xf numFmtId="0" fontId="33" fillId="32" borderId="46" xfId="0" applyFont="1" applyFill="1" applyBorder="1" applyAlignment="1">
      <alignment horizontal="center" vertical="center" wrapText="1" readingOrder="1"/>
    </xf>
    <xf numFmtId="0" fontId="33" fillId="34" borderId="45" xfId="3" applyFont="1" applyFill="1" applyBorder="1" applyAlignment="1" applyProtection="1">
      <alignment horizontal="center" vertical="center" wrapText="1"/>
      <protection locked="0"/>
    </xf>
    <xf numFmtId="0" fontId="33" fillId="34" borderId="46" xfId="3" applyFont="1" applyFill="1" applyBorder="1" applyAlignment="1" applyProtection="1">
      <alignment horizontal="center" vertical="center" wrapText="1"/>
      <protection locked="0"/>
    </xf>
    <xf numFmtId="0" fontId="33" fillId="33" borderId="45" xfId="0" applyFont="1" applyFill="1" applyBorder="1" applyAlignment="1">
      <alignment horizontal="center" vertical="center" wrapText="1"/>
    </xf>
    <xf numFmtId="0" fontId="33" fillId="33" borderId="46" xfId="0" applyFont="1" applyFill="1" applyBorder="1" applyAlignment="1">
      <alignment horizontal="center" vertical="center" wrapText="1"/>
    </xf>
    <xf numFmtId="0" fontId="33" fillId="33" borderId="37" xfId="0" applyFont="1" applyFill="1" applyBorder="1" applyAlignment="1">
      <alignment horizontal="center" vertical="center" wrapText="1"/>
    </xf>
    <xf numFmtId="0" fontId="33" fillId="19" borderId="45" xfId="1" applyFont="1" applyFill="1" applyBorder="1" applyAlignment="1">
      <alignment horizontal="center" vertical="center" wrapText="1"/>
    </xf>
    <xf numFmtId="0" fontId="33" fillId="19" borderId="46" xfId="1" applyFont="1" applyFill="1" applyBorder="1" applyAlignment="1">
      <alignment horizontal="center" vertical="center" wrapText="1"/>
    </xf>
    <xf numFmtId="0" fontId="33" fillId="5" borderId="46" xfId="1" applyFont="1" applyFill="1" applyBorder="1" applyAlignment="1">
      <alignment horizontal="center" vertical="center" wrapText="1"/>
    </xf>
    <xf numFmtId="15" fontId="33" fillId="32" borderId="46" xfId="0" applyNumberFormat="1" applyFont="1" applyFill="1" applyBorder="1" applyAlignment="1">
      <alignment horizontal="center" vertical="center" wrapText="1"/>
    </xf>
    <xf numFmtId="15" fontId="33" fillId="32" borderId="45" xfId="0" applyNumberFormat="1" applyFont="1" applyFill="1" applyBorder="1" applyAlignment="1">
      <alignment horizontal="center" vertical="center" wrapText="1"/>
    </xf>
  </cellXfs>
  <cellStyles count="198">
    <cellStyle name="Énfasis1" xfId="1" builtinId="29"/>
    <cellStyle name="Énfasis5" xfId="2" builtinId="45"/>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Millares" xfId="197" builtinId="3"/>
    <cellStyle name="Normal" xfId="0" builtinId="0"/>
    <cellStyle name="Normal 2 2" xfId="3"/>
    <cellStyle name="Porcentaje" xfId="196" builtinId="5"/>
  </cellStyles>
  <dxfs count="0"/>
  <tableStyles count="0" defaultTableStyle="TableStyleMedium2" defaultPivotStyle="PivotStyleLight16"/>
  <colors>
    <mruColors>
      <color rgb="FFCC99FF"/>
      <color rgb="FFFF99CC"/>
      <color rgb="FFFF6600"/>
      <color rgb="FFCCFFCC"/>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a:solidFill>
                  <a:sysClr val="windowText" lastClr="000000"/>
                </a:solidFill>
              </a:rPr>
              <a:t>CUMPLIMIENTO</a:t>
            </a:r>
            <a:r>
              <a:rPr lang="es-CO" sz="1200" b="1" baseline="0">
                <a:solidFill>
                  <a:sysClr val="windowText" lastClr="000000"/>
                </a:solidFill>
              </a:rPr>
              <a:t> DE ACTIVIDADES DEL  PLAN DE ACCIÓN - AEROCIVIL 2019</a:t>
            </a:r>
            <a:endParaRPr lang="es-CO" sz="1200" b="1">
              <a:solidFill>
                <a:sysClr val="windowText" lastClr="000000"/>
              </a:solidFill>
            </a:endParaRPr>
          </a:p>
        </c:rich>
      </c:tx>
      <c:layout>
        <c:manualLayout>
          <c:xMode val="edge"/>
          <c:yMode val="edge"/>
          <c:x val="0.13029618103844129"/>
          <c:y val="2.9430172373098246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037384091390578"/>
          <c:y val="0.18437192524357823"/>
          <c:w val="0.85116845656177176"/>
          <c:h val="0.6547845634765066"/>
        </c:manualLayout>
      </c:layout>
      <c:barChart>
        <c:barDir val="col"/>
        <c:grouping val="clustered"/>
        <c:varyColors val="0"/>
        <c:ser>
          <c:idx val="1"/>
          <c:order val="1"/>
          <c:tx>
            <c:v>EJECUTADO</c:v>
          </c:tx>
          <c:spPr>
            <a:solidFill>
              <a:srgbClr val="92D050"/>
            </a:solidFill>
            <a:ln w="12700">
              <a:solidFill>
                <a:schemeClr val="tx1"/>
              </a:solidFill>
            </a:ln>
            <a:effectLst/>
          </c:spPr>
          <c:invertIfNegative val="0"/>
          <c:dLbls>
            <c:dLbl>
              <c:idx val="0"/>
              <c:layout>
                <c:manualLayout>
                  <c:x val="0.10152066391799619"/>
                  <c:y val="0.145523470443315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7A-4695-B989-863FED45AF73}"/>
                </c:ext>
                <c:ext xmlns:c15="http://schemas.microsoft.com/office/drawing/2012/chart" uri="{CE6537A1-D6FC-4f65-9D91-7224C49458BB}">
                  <c15:layout/>
                </c:ext>
              </c:extLst>
            </c:dLbl>
            <c:dLbl>
              <c:idx val="1"/>
              <c:layout>
                <c:manualLayout>
                  <c:x val="0.10370479767938334"/>
                  <c:y val="0.1258093898014064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37-4730-8D63-88AAC7E2183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ACTIVIDADES!$V$3:$Y$3</c:f>
              <c:strCache>
                <c:ptCount val="4"/>
                <c:pt idx="0">
                  <c:v>EVALUACIÓN TRIM I</c:v>
                </c:pt>
                <c:pt idx="1">
                  <c:v>EVALUACIÓN TRIM II</c:v>
                </c:pt>
                <c:pt idx="2">
                  <c:v>EVALUACIÓN TRIM III</c:v>
                </c:pt>
                <c:pt idx="3">
                  <c:v>EVALUACIÓN TRIM IV</c:v>
                </c:pt>
              </c:strCache>
            </c:strRef>
          </c:cat>
          <c:val>
            <c:numRef>
              <c:f>ACTIVIDADES!$V$806:$Y$806</c:f>
              <c:numCache>
                <c:formatCode>0.00%</c:formatCode>
                <c:ptCount val="4"/>
                <c:pt idx="0">
                  <c:v>0.20418910144927532</c:v>
                </c:pt>
                <c:pt idx="1">
                  <c:v>0.44216095652173948</c:v>
                </c:pt>
              </c:numCache>
            </c:numRef>
          </c:val>
          <c:extLst xmlns:c16r2="http://schemas.microsoft.com/office/drawing/2015/06/chart">
            <c:ext xmlns:c16="http://schemas.microsoft.com/office/drawing/2014/chart" uri="{C3380CC4-5D6E-409C-BE32-E72D297353CC}">
              <c16:uniqueId val="{00000007-3E95-4B6A-A032-2A705687825B}"/>
            </c:ext>
          </c:extLst>
        </c:ser>
        <c:dLbls>
          <c:showLegendKey val="0"/>
          <c:showVal val="0"/>
          <c:showCatName val="0"/>
          <c:showSerName val="0"/>
          <c:showPercent val="0"/>
          <c:showBubbleSize val="0"/>
        </c:dLbls>
        <c:gapWidth val="150"/>
        <c:axId val="-558715936"/>
        <c:axId val="-558714304"/>
      </c:barChart>
      <c:lineChart>
        <c:grouping val="standard"/>
        <c:varyColors val="0"/>
        <c:ser>
          <c:idx val="0"/>
          <c:order val="0"/>
          <c:tx>
            <c:v>PROGRAMADO</c:v>
          </c:tx>
          <c:spPr>
            <a:ln w="28575" cap="rnd">
              <a:solidFill>
                <a:schemeClr val="accent1"/>
              </a:solidFill>
              <a:round/>
            </a:ln>
            <a:effectLst/>
          </c:spPr>
          <c:marker>
            <c:symbol val="circle"/>
            <c:size val="10"/>
            <c:spPr>
              <a:solidFill>
                <a:schemeClr val="tx2"/>
              </a:solidFill>
              <a:ln w="9525">
                <a:solidFill>
                  <a:schemeClr val="tx2"/>
                </a:solidFill>
              </a:ln>
              <a:effectLst/>
            </c:spPr>
          </c:marker>
          <c:dLbls>
            <c:dLbl>
              <c:idx val="0"/>
              <c:layout>
                <c:manualLayout>
                  <c:x val="-9.400467684588866E-2"/>
                  <c:y val="-4.8055657102839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7A-4695-B989-863FED45AF73}"/>
                </c:ext>
                <c:ext xmlns:c15="http://schemas.microsoft.com/office/drawing/2012/chart" uri="{CE6537A1-D6FC-4f65-9D91-7224C49458BB}">
                  <c15:layout/>
                </c:ext>
              </c:extLst>
            </c:dLbl>
            <c:dLbl>
              <c:idx val="1"/>
              <c:layout>
                <c:manualLayout>
                  <c:x val="-0.11833839017139869"/>
                  <c:y val="-3.17791760617528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7A-4695-B989-863FED45AF73}"/>
                </c:ext>
                <c:ext xmlns:c15="http://schemas.microsoft.com/office/drawing/2012/chart" uri="{CE6537A1-D6FC-4f65-9D91-7224C49458BB}">
                  <c15:layout/>
                </c:ext>
              </c:extLst>
            </c:dLbl>
            <c:dLbl>
              <c:idx val="2"/>
              <c:layout>
                <c:manualLayout>
                  <c:x val="-0.12533783116951322"/>
                  <c:y val="-2.28385050515741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37-4730-8D63-88AAC7E21832}"/>
                </c:ext>
                <c:ext xmlns:c15="http://schemas.microsoft.com/office/drawing/2012/chart" uri="{CE6537A1-D6FC-4f65-9D91-7224C49458BB}">
                  <c15:layout/>
                </c:ext>
              </c:extLst>
            </c:dLbl>
            <c:dLbl>
              <c:idx val="3"/>
              <c:layout>
                <c:manualLayout>
                  <c:x val="-0.14425674908189257"/>
                  <c:y val="-2.28385050515741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37-4730-8D63-88AAC7E2183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ACTIVIDADES!$V$3:$Y$3</c:f>
              <c:strCache>
                <c:ptCount val="4"/>
                <c:pt idx="0">
                  <c:v>EVALUACIÓN TRIM I</c:v>
                </c:pt>
                <c:pt idx="1">
                  <c:v>EVALUACIÓN TRIM II</c:v>
                </c:pt>
                <c:pt idx="2">
                  <c:v>EVALUACIÓN TRIM III</c:v>
                </c:pt>
                <c:pt idx="3">
                  <c:v>EVALUACIÓN TRIM IV</c:v>
                </c:pt>
              </c:strCache>
            </c:strRef>
          </c:cat>
          <c:val>
            <c:numRef>
              <c:f>ACTIVIDADES!$V$804:$Y$804</c:f>
              <c:numCache>
                <c:formatCode>0.00%</c:formatCode>
                <c:ptCount val="4"/>
                <c:pt idx="0">
                  <c:v>0.21367460869565216</c:v>
                </c:pt>
                <c:pt idx="1">
                  <c:v>0.43996939130434776</c:v>
                </c:pt>
                <c:pt idx="2">
                  <c:v>0.68369117391304346</c:v>
                </c:pt>
                <c:pt idx="3">
                  <c:v>1.0000000000000007</c:v>
                </c:pt>
              </c:numCache>
            </c:numRef>
          </c:val>
          <c:smooth val="0"/>
          <c:extLst xmlns:c16r2="http://schemas.microsoft.com/office/drawing/2015/06/chart">
            <c:ext xmlns:c16="http://schemas.microsoft.com/office/drawing/2014/chart" uri="{C3380CC4-5D6E-409C-BE32-E72D297353CC}">
              <c16:uniqueId val="{00000006-3E95-4B6A-A032-2A705687825B}"/>
            </c:ext>
          </c:extLst>
        </c:ser>
        <c:dLbls>
          <c:showLegendKey val="0"/>
          <c:showVal val="0"/>
          <c:showCatName val="0"/>
          <c:showSerName val="0"/>
          <c:showPercent val="0"/>
          <c:showBubbleSize val="0"/>
        </c:dLbls>
        <c:marker val="1"/>
        <c:smooth val="0"/>
        <c:axId val="-558715936"/>
        <c:axId val="-558714304"/>
      </c:lineChart>
      <c:catAx>
        <c:axId val="-55871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8714304"/>
        <c:crosses val="autoZero"/>
        <c:auto val="1"/>
        <c:lblAlgn val="ctr"/>
        <c:lblOffset val="100"/>
        <c:noMultiLvlLbl val="0"/>
      </c:catAx>
      <c:valAx>
        <c:axId val="-558714304"/>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8715936"/>
        <c:crosses val="autoZero"/>
        <c:crossBetween val="between"/>
        <c:majorUnit val="0.2"/>
        <c:minorUnit val="0.1"/>
      </c:valAx>
      <c:spPr>
        <a:noFill/>
        <a:ln>
          <a:noFill/>
        </a:ln>
        <a:effectLst/>
      </c:spPr>
    </c:plotArea>
    <c:legend>
      <c:legendPos val="b"/>
      <c:layout>
        <c:manualLayout>
          <c:xMode val="edge"/>
          <c:yMode val="edge"/>
          <c:x val="0.27182809673581798"/>
          <c:y val="0.92623336501793918"/>
          <c:w val="0.45116947509085281"/>
          <c:h val="7.376663498206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CUMPLIMIENTO</a:t>
            </a:r>
            <a:r>
              <a:rPr lang="es-CO" b="1" baseline="0">
                <a:solidFill>
                  <a:sysClr val="windowText" lastClr="000000"/>
                </a:solidFill>
              </a:rPr>
              <a:t> DE COMPROMISOS DEL  PLAN DE ACCION - AEROCIVIL 2019</a:t>
            </a:r>
            <a:endParaRPr lang="es-CO" b="1">
              <a:solidFill>
                <a:sysClr val="windowText" lastClr="000000"/>
              </a:solidFill>
            </a:endParaRPr>
          </a:p>
        </c:rich>
      </c:tx>
      <c:layout>
        <c:manualLayout>
          <c:xMode val="edge"/>
          <c:yMode val="edge"/>
          <c:x val="0.16845862983638341"/>
          <c:y val="2.22980707779393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v>PROGRAMADO</c:v>
          </c:tx>
          <c:spPr>
            <a:ln w="28575" cap="rnd">
              <a:solidFill>
                <a:schemeClr val="accent1"/>
              </a:solidFill>
              <a:round/>
            </a:ln>
            <a:effectLst/>
          </c:spPr>
          <c:marker>
            <c:symbol val="circle"/>
            <c:size val="8"/>
            <c:spPr>
              <a:solidFill>
                <a:schemeClr val="accent1">
                  <a:lumMod val="50000"/>
                </a:schemeClr>
              </a:solidFill>
              <a:ln w="9525">
                <a:solidFill>
                  <a:schemeClr val="accent1">
                    <a:lumMod val="50000"/>
                  </a:schemeClr>
                </a:solidFill>
              </a:ln>
              <a:effectLst/>
            </c:spPr>
          </c:marker>
          <c:dLbls>
            <c:dLbl>
              <c:idx val="0"/>
              <c:layout>
                <c:manualLayout>
                  <c:x val="-7.2835372068314849E-2"/>
                  <c:y val="-5.09670189210042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52-4EDF-A449-EEF6870C726C}"/>
                </c:ext>
                <c:ext xmlns:c15="http://schemas.microsoft.com/office/drawing/2012/chart" uri="{CE6537A1-D6FC-4f65-9D91-7224C49458BB}"/>
              </c:extLst>
            </c:dLbl>
            <c:dLbl>
              <c:idx val="1"/>
              <c:layout>
                <c:manualLayout>
                  <c:x val="-6.2430318915698425E-2"/>
                  <c:y val="-5.09670189210042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52-4EDF-A449-EEF6870C726C}"/>
                </c:ext>
                <c:ext xmlns:c15="http://schemas.microsoft.com/office/drawing/2012/chart" uri="{CE6537A1-D6FC-4f65-9D91-7224C49458BB}"/>
              </c:extLst>
            </c:dLbl>
            <c:dLbl>
              <c:idx val="2"/>
              <c:layout>
                <c:manualLayout>
                  <c:x val="-7.9078403959884663E-2"/>
                  <c:y val="-5.09670189210041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52-4EDF-A449-EEF6870C726C}"/>
                </c:ext>
                <c:ext xmlns:c15="http://schemas.microsoft.com/office/drawing/2012/chart" uri="{CE6537A1-D6FC-4f65-9D91-7224C49458BB}"/>
              </c:extLst>
            </c:dLbl>
            <c:dLbl>
              <c:idx val="3"/>
              <c:layout>
                <c:manualLayout>
                  <c:x val="-0.10405053152616404"/>
                  <c:y val="-1.27417547302510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52-4EDF-A449-EEF6870C726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lumMod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COMPROMISOS!$T$3:$W$3</c:f>
              <c:strCache>
                <c:ptCount val="4"/>
                <c:pt idx="0">
                  <c:v>EVALUACIÓN TRIM I</c:v>
                </c:pt>
                <c:pt idx="1">
                  <c:v>EVALUACIÓN TRIM II</c:v>
                </c:pt>
                <c:pt idx="2">
                  <c:v>EVALUACIÓN TRIM III</c:v>
                </c:pt>
                <c:pt idx="3">
                  <c:v>EVALUACIÓN TRIM IV</c:v>
                </c:pt>
              </c:strCache>
            </c:strRef>
          </c:cat>
          <c:val>
            <c:numRef>
              <c:f>COMPROMISOS!$T$234:$W$234</c:f>
              <c:numCache>
                <c:formatCode>0.00%</c:formatCode>
                <c:ptCount val="4"/>
                <c:pt idx="0">
                  <c:v>5.1304347826086956E-2</c:v>
                </c:pt>
                <c:pt idx="1">
                  <c:v>0.18231884057971015</c:v>
                </c:pt>
                <c:pt idx="2">
                  <c:v>0.70608695652173914</c:v>
                </c:pt>
                <c:pt idx="3">
                  <c:v>1</c:v>
                </c:pt>
              </c:numCache>
            </c:numRef>
          </c:val>
          <c:smooth val="0"/>
          <c:extLst xmlns:c16r2="http://schemas.microsoft.com/office/drawing/2015/06/chart">
            <c:ext xmlns:c16="http://schemas.microsoft.com/office/drawing/2014/chart" uri="{C3380CC4-5D6E-409C-BE32-E72D297353CC}">
              <c16:uniqueId val="{00000004-1F52-4EDF-A449-EEF6870C726C}"/>
            </c:ext>
          </c:extLst>
        </c:ser>
        <c:ser>
          <c:idx val="1"/>
          <c:order val="1"/>
          <c:tx>
            <c:v>EJECUTADO</c:v>
          </c:tx>
          <c:spPr>
            <a:ln w="28575" cap="rnd">
              <a:solidFill>
                <a:schemeClr val="accent2"/>
              </a:solidFill>
              <a:round/>
            </a:ln>
            <a:effectLst/>
          </c:spPr>
          <c:marker>
            <c:symbol val="circle"/>
            <c:size val="5"/>
            <c:spPr>
              <a:solidFill>
                <a:srgbClr val="00B050"/>
              </a:solidFill>
              <a:ln w="9525">
                <a:solidFill>
                  <a:srgbClr val="00B05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COMPROMISOS!$T$3:$W$3</c:f>
              <c:strCache>
                <c:ptCount val="4"/>
                <c:pt idx="0">
                  <c:v>EVALUACIÓN TRIM I</c:v>
                </c:pt>
                <c:pt idx="1">
                  <c:v>EVALUACIÓN TRIM II</c:v>
                </c:pt>
                <c:pt idx="2">
                  <c:v>EVALUACIÓN TRIM III</c:v>
                </c:pt>
                <c:pt idx="3">
                  <c:v>EVALUACIÓN TRIM IV</c:v>
                </c:pt>
              </c:strCache>
            </c:strRef>
          </c:cat>
          <c:val>
            <c:numRef>
              <c:f>COMPROMISOS!$T$236:$W$236</c:f>
              <c:numCache>
                <c:formatCode>0.00%</c:formatCode>
                <c:ptCount val="4"/>
                <c:pt idx="0">
                  <c:v>0</c:v>
                </c:pt>
              </c:numCache>
            </c:numRef>
          </c:val>
          <c:smooth val="0"/>
          <c:extLst xmlns:c16r2="http://schemas.microsoft.com/office/drawing/2015/06/chart">
            <c:ext xmlns:c16="http://schemas.microsoft.com/office/drawing/2014/chart" uri="{C3380CC4-5D6E-409C-BE32-E72D297353CC}">
              <c16:uniqueId val="{00000005-1F52-4EDF-A449-EEF6870C726C}"/>
            </c:ext>
          </c:extLst>
        </c:ser>
        <c:dLbls>
          <c:showLegendKey val="0"/>
          <c:showVal val="0"/>
          <c:showCatName val="0"/>
          <c:showSerName val="0"/>
          <c:showPercent val="0"/>
          <c:showBubbleSize val="0"/>
        </c:dLbls>
        <c:marker val="1"/>
        <c:smooth val="0"/>
        <c:axId val="-558702880"/>
        <c:axId val="-558708320"/>
      </c:lineChart>
      <c:catAx>
        <c:axId val="-558702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8708320"/>
        <c:crosses val="autoZero"/>
        <c:auto val="1"/>
        <c:lblAlgn val="ctr"/>
        <c:lblOffset val="100"/>
        <c:noMultiLvlLbl val="0"/>
      </c:catAx>
      <c:valAx>
        <c:axId val="-55870832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8702880"/>
        <c:crosses val="autoZero"/>
        <c:crossBetween val="between"/>
        <c:majorUnit val="0.2"/>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CUMPLIMIENTO</a:t>
            </a:r>
            <a:r>
              <a:rPr lang="es-CO" b="1" baseline="0">
                <a:solidFill>
                  <a:sysClr val="windowText" lastClr="000000"/>
                </a:solidFill>
              </a:rPr>
              <a:t> DE ACTIVIDADES DEL  PLAN DE ACCION - AEROCIVIL 2019</a:t>
            </a:r>
            <a:endParaRPr lang="es-CO" b="1">
              <a:solidFill>
                <a:sysClr val="windowText" lastClr="000000"/>
              </a:solidFill>
            </a:endParaRPr>
          </a:p>
        </c:rich>
      </c:tx>
      <c:layout>
        <c:manualLayout>
          <c:xMode val="edge"/>
          <c:yMode val="edge"/>
          <c:x val="0.16845865485560535"/>
          <c:y val="2.943104633757845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 (2)'!$V$3:$Y$3</c:f>
              <c:strCache>
                <c:ptCount val="4"/>
                <c:pt idx="0">
                  <c:v>EVALUACIÓN TRIM I</c:v>
                </c:pt>
                <c:pt idx="1">
                  <c:v>EVALUACIÓN TRIM II</c:v>
                </c:pt>
                <c:pt idx="2">
                  <c:v>EVALUACIÓN TRIM III</c:v>
                </c:pt>
                <c:pt idx="3">
                  <c:v>EVALUACIÓN TRIM IV</c:v>
                </c:pt>
              </c:strCache>
            </c:strRef>
          </c:cat>
          <c:val>
            <c:numRef>
              <c:f>'ACTIVIDADES (2)'!$V$806:$Y$806</c:f>
              <c:numCache>
                <c:formatCode>0.00%</c:formatCode>
                <c:ptCount val="4"/>
                <c:pt idx="0">
                  <c:v>0.20322244711686707</c:v>
                </c:pt>
                <c:pt idx="1">
                  <c:v>0.41117113043478271</c:v>
                </c:pt>
                <c:pt idx="2">
                  <c:v>0.63843639130434782</c:v>
                </c:pt>
                <c:pt idx="3">
                  <c:v>0.99513043478260943</c:v>
                </c:pt>
              </c:numCache>
            </c:numRef>
          </c:val>
          <c:extLst xmlns:c16r2="http://schemas.microsoft.com/office/drawing/2015/06/chart">
            <c:ext xmlns:c16="http://schemas.microsoft.com/office/drawing/2014/chart" uri="{C3380CC4-5D6E-409C-BE32-E72D297353CC}">
              <c16:uniqueId val="{00000000-1EA2-4CD3-B786-001E2194BFF1}"/>
            </c:ext>
          </c:extLst>
        </c:ser>
        <c:ser>
          <c:idx val="1"/>
          <c:order val="1"/>
          <c:tx>
            <c:v>EJECUTADO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 (2)'!$V$3:$Y$3</c:f>
              <c:strCache>
                <c:ptCount val="4"/>
                <c:pt idx="0">
                  <c:v>EVALUACIÓN TRIM I</c:v>
                </c:pt>
                <c:pt idx="1">
                  <c:v>EVALUACIÓN TRIM II</c:v>
                </c:pt>
                <c:pt idx="2">
                  <c:v>EVALUACIÓN TRIM III</c:v>
                </c:pt>
                <c:pt idx="3">
                  <c:v>EVALUACIÓN TRIM IV</c:v>
                </c:pt>
              </c:strCache>
            </c:strRef>
          </c:cat>
          <c:val>
            <c:numRef>
              <c:f>'ACTIVIDADES (2)'!$V$808:$Y$808</c:f>
              <c:numCache>
                <c:formatCode>0.00%</c:formatCode>
                <c:ptCount val="4"/>
                <c:pt idx="0">
                  <c:v>0.18717908405797098</c:v>
                </c:pt>
              </c:numCache>
            </c:numRef>
          </c:val>
          <c:extLst xmlns:c16r2="http://schemas.microsoft.com/office/drawing/2015/06/chart">
            <c:ext xmlns:c16="http://schemas.microsoft.com/office/drawing/2014/chart" uri="{C3380CC4-5D6E-409C-BE32-E72D297353CC}">
              <c16:uniqueId val="{00000001-1EA2-4CD3-B786-001E2194BFF1}"/>
            </c:ext>
          </c:extLst>
        </c:ser>
        <c:dLbls>
          <c:showLegendKey val="0"/>
          <c:showVal val="0"/>
          <c:showCatName val="0"/>
          <c:showSerName val="0"/>
          <c:showPercent val="0"/>
          <c:showBubbleSize val="0"/>
        </c:dLbls>
        <c:gapWidth val="150"/>
        <c:axId val="-558713760"/>
        <c:axId val="-558706688"/>
      </c:barChart>
      <c:catAx>
        <c:axId val="-558713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8706688"/>
        <c:crosses val="autoZero"/>
        <c:auto val="1"/>
        <c:lblAlgn val="ctr"/>
        <c:lblOffset val="100"/>
        <c:noMultiLvlLbl val="0"/>
      </c:catAx>
      <c:valAx>
        <c:axId val="-55870668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8713760"/>
        <c:crosses val="autoZero"/>
        <c:crossBetween val="between"/>
        <c:majorUnit val="0.2"/>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1047751</xdr:colOff>
      <xdr:row>1</xdr:row>
      <xdr:rowOff>52919</xdr:rowOff>
    </xdr:from>
    <xdr:to>
      <xdr:col>1</xdr:col>
      <xdr:colOff>340439</xdr:colOff>
      <xdr:row>1</xdr:row>
      <xdr:rowOff>751418</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8890" b="9250"/>
        <a:stretch/>
      </xdr:blipFill>
      <xdr:spPr>
        <a:xfrm>
          <a:off x="1047751" y="116419"/>
          <a:ext cx="840727" cy="698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1047751</xdr:colOff>
      <xdr:row>1</xdr:row>
      <xdr:rowOff>52919</xdr:rowOff>
    </xdr:from>
    <xdr:to>
      <xdr:col>1</xdr:col>
      <xdr:colOff>635569</xdr:colOff>
      <xdr:row>1</xdr:row>
      <xdr:rowOff>751418</xdr:rowOff>
    </xdr:to>
    <xdr:pic>
      <xdr:nvPicPr>
        <xdr:cNvPr id="2" name="Imagen 1">
          <a:extLst>
            <a:ext uri="{FF2B5EF4-FFF2-40B4-BE49-F238E27FC236}">
              <a16:creationId xmlns="" xmlns:a16="http://schemas.microsoft.com/office/drawing/2014/main" id="{CACCC135-C8B9-41F9-9457-1373B0C34C21}"/>
            </a:ext>
          </a:extLst>
        </xdr:cNvPr>
        <xdr:cNvPicPr>
          <a:picLocks noChangeAspect="1"/>
        </xdr:cNvPicPr>
      </xdr:nvPicPr>
      <xdr:blipFill rotWithShape="1">
        <a:blip xmlns:r="http://schemas.openxmlformats.org/officeDocument/2006/relationships" r:embed="rId1"/>
        <a:srcRect t="8890" b="9250"/>
        <a:stretch/>
      </xdr:blipFill>
      <xdr:spPr>
        <a:xfrm>
          <a:off x="1047751" y="119594"/>
          <a:ext cx="845118" cy="698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87555</xdr:rowOff>
    </xdr:from>
    <xdr:to>
      <xdr:col>0</xdr:col>
      <xdr:colOff>1390787</xdr:colOff>
      <xdr:row>0</xdr:row>
      <xdr:rowOff>991071</xdr:rowOff>
    </xdr:to>
    <xdr:pic>
      <xdr:nvPicPr>
        <xdr:cNvPr id="2" name="Imagen 1">
          <a:extLst>
            <a:ext uri="{FF2B5EF4-FFF2-40B4-BE49-F238E27FC236}">
              <a16:creationId xmlns="" xmlns:a16="http://schemas.microsoft.com/office/drawing/2014/main" id="{66B9FDAA-F190-48A7-8AFC-29409D3C37AB}"/>
            </a:ext>
          </a:extLst>
        </xdr:cNvPr>
        <xdr:cNvPicPr>
          <a:picLocks noChangeAspect="1"/>
        </xdr:cNvPicPr>
      </xdr:nvPicPr>
      <xdr:blipFill rotWithShape="1">
        <a:blip xmlns:r="http://schemas.openxmlformats.org/officeDocument/2006/relationships" r:embed="rId1"/>
        <a:srcRect t="8890" b="9250"/>
        <a:stretch/>
      </xdr:blipFill>
      <xdr:spPr>
        <a:xfrm>
          <a:off x="190500" y="87555"/>
          <a:ext cx="1200287" cy="903516"/>
        </a:xfrm>
        <a:prstGeom prst="rect">
          <a:avLst/>
        </a:prstGeom>
      </xdr:spPr>
    </xdr:pic>
    <xdr:clientData/>
  </xdr:twoCellAnchor>
  <xdr:twoCellAnchor>
    <xdr:from>
      <xdr:col>4</xdr:col>
      <xdr:colOff>322383</xdr:colOff>
      <xdr:row>803</xdr:row>
      <xdr:rowOff>113323</xdr:rowOff>
    </xdr:from>
    <xdr:to>
      <xdr:col>7</xdr:col>
      <xdr:colOff>937846</xdr:colOff>
      <xdr:row>811</xdr:row>
      <xdr:rowOff>102577</xdr:rowOff>
    </xdr:to>
    <xdr:graphicFrame macro="">
      <xdr:nvGraphicFramePr>
        <xdr:cNvPr id="3" name="Gráfico 2">
          <a:extLst>
            <a:ext uri="{FF2B5EF4-FFF2-40B4-BE49-F238E27FC236}">
              <a16:creationId xmlns="" xmlns:a16="http://schemas.microsoft.com/office/drawing/2014/main" id="{242DE062-DBE2-41C6-B372-32DB87F94B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802</xdr:row>
      <xdr:rowOff>307730</xdr:rowOff>
    </xdr:from>
    <xdr:to>
      <xdr:col>20</xdr:col>
      <xdr:colOff>820615</xdr:colOff>
      <xdr:row>806</xdr:row>
      <xdr:rowOff>219808</xdr:rowOff>
    </xdr:to>
    <xdr:sp macro="" textlink="">
      <xdr:nvSpPr>
        <xdr:cNvPr id="4" name="Rectángulo 3">
          <a:extLst>
            <a:ext uri="{FF2B5EF4-FFF2-40B4-BE49-F238E27FC236}">
              <a16:creationId xmlns="" xmlns:a16="http://schemas.microsoft.com/office/drawing/2014/main" id="{7F2AFEE2-5211-4331-B25F-C21875FD212D}"/>
            </a:ext>
          </a:extLst>
        </xdr:cNvPr>
        <xdr:cNvSpPr/>
      </xdr:nvSpPr>
      <xdr:spPr>
        <a:xfrm>
          <a:off x="14228885" y="247943076"/>
          <a:ext cx="3370384" cy="9671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71680</xdr:rowOff>
    </xdr:from>
    <xdr:to>
      <xdr:col>0</xdr:col>
      <xdr:colOff>1343162</xdr:colOff>
      <xdr:row>0</xdr:row>
      <xdr:rowOff>975196</xdr:rowOff>
    </xdr:to>
    <xdr:pic>
      <xdr:nvPicPr>
        <xdr:cNvPr id="2" name="Imagen 1">
          <a:extLst>
            <a:ext uri="{FF2B5EF4-FFF2-40B4-BE49-F238E27FC236}">
              <a16:creationId xmlns="" xmlns:a16="http://schemas.microsoft.com/office/drawing/2014/main" id="{7194EC33-9019-4C9C-B00B-570FB0DB0878}"/>
            </a:ext>
          </a:extLst>
        </xdr:cNvPr>
        <xdr:cNvPicPr>
          <a:picLocks noChangeAspect="1"/>
        </xdr:cNvPicPr>
      </xdr:nvPicPr>
      <xdr:blipFill rotWithShape="1">
        <a:blip xmlns:r="http://schemas.openxmlformats.org/officeDocument/2006/relationships" r:embed="rId1"/>
        <a:srcRect t="8890" b="9250"/>
        <a:stretch/>
      </xdr:blipFill>
      <xdr:spPr>
        <a:xfrm>
          <a:off x="142875" y="71680"/>
          <a:ext cx="1200287" cy="903516"/>
        </a:xfrm>
        <a:prstGeom prst="rect">
          <a:avLst/>
        </a:prstGeom>
      </xdr:spPr>
    </xdr:pic>
    <xdr:clientData/>
  </xdr:twoCellAnchor>
  <xdr:twoCellAnchor>
    <xdr:from>
      <xdr:col>19</xdr:col>
      <xdr:colOff>0</xdr:colOff>
      <xdr:row>237</xdr:row>
      <xdr:rowOff>0</xdr:rowOff>
    </xdr:from>
    <xdr:to>
      <xdr:col>23</xdr:col>
      <xdr:colOff>1184440</xdr:colOff>
      <xdr:row>260</xdr:row>
      <xdr:rowOff>3710</xdr:rowOff>
    </xdr:to>
    <xdr:graphicFrame macro="">
      <xdr:nvGraphicFramePr>
        <xdr:cNvPr id="3" name="Gráfico 2">
          <a:extLst>
            <a:ext uri="{FF2B5EF4-FFF2-40B4-BE49-F238E27FC236}">
              <a16:creationId xmlns="" xmlns:a16="http://schemas.microsoft.com/office/drawing/2014/main" id="{7641CC1D-051D-4EE0-9DCB-3CD9582C7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87555</xdr:rowOff>
    </xdr:from>
    <xdr:to>
      <xdr:col>0</xdr:col>
      <xdr:colOff>1390787</xdr:colOff>
      <xdr:row>0</xdr:row>
      <xdr:rowOff>991071</xdr:rowOff>
    </xdr:to>
    <xdr:pic>
      <xdr:nvPicPr>
        <xdr:cNvPr id="2" name="Imagen 1">
          <a:extLst>
            <a:ext uri="{FF2B5EF4-FFF2-40B4-BE49-F238E27FC236}">
              <a16:creationId xmlns="" xmlns:a16="http://schemas.microsoft.com/office/drawing/2014/main" id="{0A45B14F-893A-46A6-8956-12F760EAE48C}"/>
            </a:ext>
          </a:extLst>
        </xdr:cNvPr>
        <xdr:cNvPicPr>
          <a:picLocks noChangeAspect="1"/>
        </xdr:cNvPicPr>
      </xdr:nvPicPr>
      <xdr:blipFill rotWithShape="1">
        <a:blip xmlns:r="http://schemas.openxmlformats.org/officeDocument/2006/relationships" r:embed="rId1"/>
        <a:srcRect t="8890" b="9250"/>
        <a:stretch/>
      </xdr:blipFill>
      <xdr:spPr>
        <a:xfrm>
          <a:off x="190500" y="87555"/>
          <a:ext cx="1200287" cy="903516"/>
        </a:xfrm>
        <a:prstGeom prst="rect">
          <a:avLst/>
        </a:prstGeom>
      </xdr:spPr>
    </xdr:pic>
    <xdr:clientData/>
  </xdr:twoCellAnchor>
  <xdr:twoCellAnchor>
    <xdr:from>
      <xdr:col>20</xdr:col>
      <xdr:colOff>836839</xdr:colOff>
      <xdr:row>809</xdr:row>
      <xdr:rowOff>1</xdr:rowOff>
    </xdr:from>
    <xdr:to>
      <xdr:col>25</xdr:col>
      <xdr:colOff>1197429</xdr:colOff>
      <xdr:row>831</xdr:row>
      <xdr:rowOff>95250</xdr:rowOff>
    </xdr:to>
    <xdr:graphicFrame macro="">
      <xdr:nvGraphicFramePr>
        <xdr:cNvPr id="3" name="Gráfico 2">
          <a:extLst>
            <a:ext uri="{FF2B5EF4-FFF2-40B4-BE49-F238E27FC236}">
              <a16:creationId xmlns="" xmlns:a16="http://schemas.microsoft.com/office/drawing/2014/main" id="{18A09DDF-98ED-4793-B47C-F8AD4D1B7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lopez/Dropbox/BASES%20DNP/Principal%20Transp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lopez/Documents/Tableros%20de%20control/Tablero%20Control%20presidencia%20-%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persons/person.xml><?xml version="1.0" encoding="utf-8"?>
<personList xmlns="http://schemas.microsoft.com/office/spreadsheetml/2018/threadedcomments" xmlns:x="http://schemas.openxmlformats.org/spreadsheetml/2006/main">
  <person displayName="Narda Veronica Velandia Cely" id="{24F8D035-BA02-4E22-B059-3E339CF121AC}" userId="S-1-5-21-776300533-1804741712-1538882281-139295" providerId="AD"/>
  <person displayName="Pablo Alejandro Giraldo Jimenez" id="{D150FE18-708B-4C5B-8202-F3A7EFBE79A0}" userId="S::pablo.agiraldo@aerocivil.gov.co::fa2351cd-156d-441e-8b62-7c0a3dcd7fe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31" dT="2019-08-12T23:44:44.70" personId="{D150FE18-708B-4C5B-8202-F3A7EFBE79A0}" id="{51EB1574-9B03-4D49-B34A-8ED7210C2F7F}">
    <text>La Oficina de Prensa requiere seguimiento especial porque hace falta la asignación de un responsable para el reporte de los avances</text>
  </threadedComment>
  <threadedComment ref="G46" dT="2019-08-06T20:37:46.83" personId="{24F8D035-BA02-4E22-B059-3E339CF121AC}" id="{37D6678A-EC5C-432A-B2DE-9BF3DCAFBCFC}">
    <text>no se ha socializado</text>
  </threadedComment>
  <threadedComment ref="AB58" dT="2019-08-12T19:17:06.18" personId="{D150FE18-708B-4C5B-8202-F3A7EFBE79A0}" id="{C0D486A9-FDD1-41B7-BF82-D6C12767A8B2}">
    <text>El Coronel Camacho presentará solicitud formal para modificar Comprommisos, metas, indicadores y actividades.</text>
  </threadedComment>
  <threadedComment ref="G132" dT="2019-05-27T20:12:28.58" personId="{D150FE18-708B-4C5B-8202-F3A7EFBE79A0}" id="{9014F998-35C4-4885-910E-2B9366563FA2}">
    <text>9 INSTRUMENTOS BILATERALES - REALIZARON 3</text>
  </threadedComment>
  <threadedComment ref="O143" dT="2019-08-12T23:30:40.94" personId="{D150FE18-708B-4C5B-8202-F3A7EFBE79A0}" id="{0E1C1FEA-6EA1-4E90-8E09-EE5B21DA835B}">
    <text>Pendiente evidencia</text>
  </threadedComment>
  <threadedComment ref="G272" dT="2019-08-06T21:25:08.45" personId="{24F8D035-BA02-4E22-B059-3E339CF121AC}" id="{9C995F17-A215-4401-AAAB-7447D67DD384}">
    <text>4 espacios aereos</text>
  </threadedComment>
  <threadedComment ref="G282" dT="2019-08-06T21:32:12.74" personId="{24F8D035-BA02-4E22-B059-3E339CF121AC}" id="{10860D2A-6D85-4350-84D2-FA3DA1AF1769}">
    <text>reprogramacion de actividades</text>
  </threadedComment>
  <threadedComment ref="G296" dT="2019-08-06T21:35:19.22" personId="{24F8D035-BA02-4E22-B059-3E339CF121AC}" id="{508441D4-DBD5-4C96-9607-8EA0EECE848D}">
    <text>RNG</text>
  </threadedComment>
  <threadedComment ref="L363" dT="2019-05-14T17:56:59.16" personId="{D150FE18-708B-4C5B-8202-F3A7EFBE79A0}" id="{B765F670-5E07-4933-A7BC-6659D49080BE}">
    <text>La DRAnt reporta 0.02% como avance en la ejecución, a partir de las Obligaciones presupuestales reportadas en SIIF</text>
  </threadedComment>
  <threadedComment ref="L369" dT="2019-05-14T17:56:59.16" personId="{D150FE18-708B-4C5B-8202-F3A7EFBE79A0}" id="{4A5EB939-D1A0-4884-A108-1B2DE81BA79E}">
    <text>La DRAtl reporta 0.02% como avance en la ejecución, a partir de las Obligaciones presupuestales reportadas en SIIF</text>
  </threadedComment>
  <threadedComment ref="L375" dT="2019-05-14T17:56:59.16" personId="{D150FE18-708B-4C5B-8202-F3A7EFBE79A0}" id="{5D8C007D-6237-42BD-A7D6-5D59643ACF1B}">
    <text>La DRCun reporta 19% como avance en la ejecución. No hay soportes.</text>
  </threadedComment>
  <threadedComment ref="L381" dT="2019-05-14T17:56:59.16" personId="{D150FE18-708B-4C5B-8202-F3A7EFBE79A0}" id="{2859DC59-A901-4E98-9DA2-B264D64D109B}">
    <text>La DRMet reporta 16% como avance en la ejecución. No hay soportes.</text>
  </threadedComment>
  <threadedComment ref="L387" dT="2019-05-14T17:56:59.16" personId="{D150FE18-708B-4C5B-8202-F3A7EFBE79A0}" id="{DA4F3FEC-9B87-4236-959B-908006452916}">
    <text>La DRSan reporta 0.02% como avance en la ejecución. No hay soportes.</text>
  </threadedComment>
  <threadedComment ref="L393" dT="2019-05-14T17:56:59.16" personId="{D150FE18-708B-4C5B-8202-F3A7EFBE79A0}" id="{37D98EE6-4A3B-4C3D-B3C4-E46522CC307C}">
    <text>La DRVal reporta 19% como avance en la ejecución. Los soportes corresponden al reporte de compromisos de SIIF Nación.</text>
  </threadedComment>
  <threadedComment ref="O456" dT="2019-07-24T16:53:23.28" personId="{24F8D035-BA02-4E22-B059-3E339CF121AC}" id="{37E08D05-FF7E-4CD0-B59F-E14AD852A4AF}">
    <text>Cambian porcentajes con respecto a presentacion, realizaran solicitud.</text>
  </threadedComment>
  <threadedComment ref="L497" dT="2019-05-14T22:23:37.21" personId="{D150FE18-708B-4C5B-8202-F3A7EFBE79A0}" id="{40C9538C-07C7-4D31-AAC9-C3862741019E}">
    <text>La SSOAC califica cumplida la actividad. No se evidencia el Plan de actividades ECSO</text>
  </threadedComment>
  <threadedComment ref="L507" dT="2019-05-14T22:37:31.91" personId="{D150FE18-708B-4C5B-8202-F3A7EFBE79A0}" id="{F7BC5900-B65C-4238-9B69-82315EE906CD}">
    <text>La SSOAC presenta el cumplimineto especifico del área representada por ella misma (56%), pero en la diapositiva de Estadisticas por áreas de la USOAP el cumplimiento de actividades total es del 54%</text>
  </threadedComment>
  <threadedComment ref="O507" dT="2019-08-12T21:34:49.96" personId="{D150FE18-708B-4C5B-8202-F3A7EFBE79A0}" id="{1525141B-54E2-450D-B022-79B01EE6D6A2}">
    <text>Se sostiene la calificacion del trimestre anterior, dado que por la metodologia empreada no es apropiada la disminución de la calificación.
La SSOAC no mide la ejecución acumulada, sino bajo la premisa de lo ejecutado trimestralmente</text>
  </threadedComment>
  <threadedComment ref="L509" dT="2019-05-14T22:37:31.91" personId="{D150FE18-708B-4C5B-8202-F3A7EFBE79A0}" id="{FAA7FC0E-B337-4D22-AB2A-37E69DE8E7FF}">
    <text>La SSOAC presenta el cumplimineto especifico del área representada por ella misma (56%), pero en la diapositiva de Estadisticas por áreas de la USOAP el cumplimiento de actividades total es del 54%</text>
  </threadedComment>
  <threadedComment ref="E510" dT="2019-08-12T21:39:13.25" personId="{D150FE18-708B-4C5B-8202-F3A7EFBE79A0}" id="{701C9827-6C15-4A83-864B-35FE670A8894}">
    <text>La SSOAC solictó eliminar el compromiso</text>
  </threadedComment>
  <threadedComment ref="L733" dT="2019-08-12T21:55:08.18" personId="{D150FE18-708B-4C5B-8202-F3A7EFBE79A0}" id="{CA212F6C-7786-4FF5-A598-4FA65EB4E2FB}">
    <text>Se ajusta por efecto del cambio de la ponderación para no afectar la evaluación publicada</text>
  </threadedComment>
  <threadedComment ref="L735" dT="2019-08-12T21:55:08.18" personId="{D150FE18-708B-4C5B-8202-F3A7EFBE79A0}" id="{7068C0D1-4CCF-4160-80EF-7D3E427FD861}">
    <text>Se ajusta por efecto del cambio de la ponderación para no afectar la evaluación publicada</text>
  </threadedComment>
  <threadedComment ref="O761" dT="2019-08-12T19:36:45.50" personId="{D150FE18-708B-4C5B-8202-F3A7EFBE79A0}" id="{CC19ACB7-B492-4E35-BD3E-0677180399A6}">
    <text>La evidencia es insuficiente</text>
  </threadedComment>
  <threadedComment ref="L781" dT="2019-05-14T18:16:30.48" personId="{D150FE18-708B-4C5B-8202-F3A7EFBE79A0}" id="{354D3948-AEB5-41FA-9501-7782514338AA}">
    <text>La calificación de la DRAnt se presenta en 25%, sin embargo, el formato utilizado no es el solicitado.</text>
  </threadedComment>
  <threadedComment ref="L785" dT="2019-05-14T18:16:30.48" personId="{D150FE18-708B-4C5B-8202-F3A7EFBE79A0}" id="{6050F09F-9BAF-4760-90F7-2973CD810158}">
    <text>La calificación de la DRAtl se presenta en 25%. No existe la posibilidad de saber si efectivamente se realizaron los informes oportunamente</text>
  </threadedComment>
  <threadedComment ref="L787" dT="2019-05-14T18:16:30.48" personId="{D150FE18-708B-4C5B-8202-F3A7EFBE79A0}" id="{EC3BE98C-3BF6-43C0-9587-9DD929DBFB99}">
    <text>La calificación de la DRAtl se presenta en 25%, sin embargo, NO hay evidencia de su remisión oportuna por ningún medio que genere trazabilidad.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F133"/>
  <sheetViews>
    <sheetView zoomScale="70" zoomScaleNormal="70" workbookViewId="0">
      <selection activeCell="D22" sqref="D22:D23"/>
    </sheetView>
  </sheetViews>
  <sheetFormatPr baseColWidth="10" defaultRowHeight="15" x14ac:dyDescent="0.25"/>
  <cols>
    <col min="1" max="1" width="38.42578125" style="164" customWidth="1"/>
    <col min="2" max="2" width="59" style="164" customWidth="1"/>
    <col min="3" max="3" width="21.5703125" style="165" customWidth="1"/>
    <col min="4" max="4" width="22.28515625" style="165" customWidth="1"/>
    <col min="5" max="32" width="11.42578125" style="171"/>
  </cols>
  <sheetData>
    <row r="1" spans="1:4" ht="30" x14ac:dyDescent="0.25">
      <c r="A1" s="188" t="s">
        <v>568</v>
      </c>
      <c r="B1" s="188" t="s">
        <v>566</v>
      </c>
      <c r="C1" s="188" t="s">
        <v>569</v>
      </c>
      <c r="D1" s="188" t="s">
        <v>571</v>
      </c>
    </row>
    <row r="2" spans="1:4" ht="30" x14ac:dyDescent="0.25">
      <c r="A2" s="167" t="s">
        <v>554</v>
      </c>
      <c r="B2" s="167" t="s">
        <v>570</v>
      </c>
      <c r="C2" s="168" t="s">
        <v>477</v>
      </c>
      <c r="D2" s="169">
        <v>7</v>
      </c>
    </row>
    <row r="3" spans="1:4" ht="30" x14ac:dyDescent="0.25">
      <c r="A3" s="167" t="s">
        <v>567</v>
      </c>
      <c r="B3" s="167" t="s">
        <v>573</v>
      </c>
      <c r="C3" s="166" t="s">
        <v>574</v>
      </c>
      <c r="D3" s="169">
        <v>10</v>
      </c>
    </row>
    <row r="4" spans="1:4" x14ac:dyDescent="0.25">
      <c r="A4" s="167" t="s">
        <v>575</v>
      </c>
      <c r="B4" s="167" t="s">
        <v>577</v>
      </c>
      <c r="C4" s="166" t="s">
        <v>576</v>
      </c>
      <c r="D4" s="169">
        <v>5</v>
      </c>
    </row>
    <row r="5" spans="1:4" ht="30" x14ac:dyDescent="0.25">
      <c r="A5" s="167" t="s">
        <v>555</v>
      </c>
      <c r="B5" s="167" t="s">
        <v>586</v>
      </c>
      <c r="C5" s="168" t="s">
        <v>578</v>
      </c>
      <c r="D5" s="169">
        <v>8</v>
      </c>
    </row>
    <row r="6" spans="1:4" ht="30" x14ac:dyDescent="0.25">
      <c r="A6" s="167" t="s">
        <v>560</v>
      </c>
      <c r="B6" s="167" t="s">
        <v>579</v>
      </c>
      <c r="C6" s="166" t="s">
        <v>580</v>
      </c>
      <c r="D6" s="169">
        <v>5</v>
      </c>
    </row>
    <row r="7" spans="1:4" x14ac:dyDescent="0.25">
      <c r="A7" s="167" t="s">
        <v>581</v>
      </c>
      <c r="B7" s="167" t="s">
        <v>582</v>
      </c>
      <c r="C7" s="166" t="s">
        <v>583</v>
      </c>
      <c r="D7" s="169">
        <v>13</v>
      </c>
    </row>
    <row r="8" spans="1:4" x14ac:dyDescent="0.25">
      <c r="A8" s="167" t="s">
        <v>557</v>
      </c>
      <c r="B8" s="167" t="s">
        <v>584</v>
      </c>
      <c r="C8" s="166" t="s">
        <v>585</v>
      </c>
      <c r="D8" s="169">
        <v>5</v>
      </c>
    </row>
    <row r="9" spans="1:4" ht="45" x14ac:dyDescent="0.25">
      <c r="A9" s="167" t="s">
        <v>561</v>
      </c>
      <c r="B9" s="167" t="s">
        <v>591</v>
      </c>
      <c r="C9" s="168" t="s">
        <v>587</v>
      </c>
      <c r="D9" s="169">
        <v>9</v>
      </c>
    </row>
    <row r="10" spans="1:4" x14ac:dyDescent="0.25">
      <c r="A10" s="167" t="s">
        <v>556</v>
      </c>
      <c r="B10" s="167" t="s">
        <v>572</v>
      </c>
      <c r="C10" s="166" t="s">
        <v>588</v>
      </c>
      <c r="D10" s="169">
        <v>7</v>
      </c>
    </row>
    <row r="11" spans="1:4" ht="30" x14ac:dyDescent="0.25">
      <c r="A11" s="167" t="s">
        <v>562</v>
      </c>
      <c r="B11" s="167" t="s">
        <v>589</v>
      </c>
      <c r="C11" s="166" t="s">
        <v>590</v>
      </c>
      <c r="D11" s="169">
        <v>10</v>
      </c>
    </row>
    <row r="12" spans="1:4" ht="30" x14ac:dyDescent="0.25">
      <c r="A12" s="167" t="s">
        <v>564</v>
      </c>
      <c r="B12" s="167" t="s">
        <v>593</v>
      </c>
      <c r="C12" s="168" t="s">
        <v>592</v>
      </c>
      <c r="D12" s="169">
        <v>7</v>
      </c>
    </row>
    <row r="13" spans="1:4" ht="45" x14ac:dyDescent="0.25">
      <c r="A13" s="167" t="s">
        <v>558</v>
      </c>
      <c r="B13" s="167" t="s">
        <v>595</v>
      </c>
      <c r="C13" s="168" t="s">
        <v>594</v>
      </c>
      <c r="D13" s="169">
        <v>12</v>
      </c>
    </row>
    <row r="14" spans="1:4" x14ac:dyDescent="0.25">
      <c r="A14" s="167" t="s">
        <v>553</v>
      </c>
      <c r="B14" s="167" t="s">
        <v>597</v>
      </c>
      <c r="C14" s="168" t="s">
        <v>598</v>
      </c>
      <c r="D14" s="169">
        <v>7</v>
      </c>
    </row>
    <row r="15" spans="1:4" x14ac:dyDescent="0.25">
      <c r="A15" s="1016" t="s">
        <v>596</v>
      </c>
      <c r="B15" s="1017"/>
      <c r="C15" s="1018"/>
      <c r="D15" s="170">
        <f>SUM(D2:D14)</f>
        <v>105</v>
      </c>
    </row>
    <row r="16" spans="1:4" s="171" customFormat="1" x14ac:dyDescent="0.25">
      <c r="A16" s="172"/>
      <c r="B16" s="172"/>
      <c r="C16" s="173"/>
      <c r="D16" s="173"/>
    </row>
    <row r="17" spans="1:4" s="171" customFormat="1" x14ac:dyDescent="0.25">
      <c r="A17" s="172"/>
      <c r="B17" s="172"/>
      <c r="C17" s="173"/>
      <c r="D17" s="173"/>
    </row>
    <row r="18" spans="1:4" s="171" customFormat="1" x14ac:dyDescent="0.25">
      <c r="A18" s="172"/>
      <c r="B18" s="172"/>
      <c r="C18" s="173"/>
      <c r="D18" s="173"/>
    </row>
    <row r="19" spans="1:4" s="171" customFormat="1" x14ac:dyDescent="0.25">
      <c r="A19" s="172"/>
      <c r="B19" s="172"/>
      <c r="C19" s="173"/>
      <c r="D19" s="173"/>
    </row>
    <row r="20" spans="1:4" s="171" customFormat="1" x14ac:dyDescent="0.25">
      <c r="A20" s="172"/>
      <c r="B20" s="172"/>
      <c r="C20" s="173"/>
      <c r="D20" s="173"/>
    </row>
    <row r="21" spans="1:4" s="171" customFormat="1" x14ac:dyDescent="0.25">
      <c r="A21" s="172"/>
      <c r="B21" s="172"/>
      <c r="C21" s="173"/>
      <c r="D21" s="173"/>
    </row>
    <row r="22" spans="1:4" s="171" customFormat="1" x14ac:dyDescent="0.25">
      <c r="A22" s="172"/>
      <c r="B22" s="172"/>
      <c r="C22" s="173"/>
      <c r="D22" s="173"/>
    </row>
    <row r="23" spans="1:4" s="171" customFormat="1" x14ac:dyDescent="0.25">
      <c r="A23" s="172"/>
      <c r="B23" s="172"/>
      <c r="C23" s="173"/>
      <c r="D23" s="173"/>
    </row>
    <row r="24" spans="1:4" s="171" customFormat="1" x14ac:dyDescent="0.25">
      <c r="A24" s="172"/>
      <c r="B24" s="172"/>
      <c r="C24" s="173"/>
      <c r="D24" s="173"/>
    </row>
    <row r="25" spans="1:4" s="171" customFormat="1" x14ac:dyDescent="0.25">
      <c r="A25" s="172"/>
      <c r="B25" s="172"/>
      <c r="C25" s="173"/>
      <c r="D25" s="173"/>
    </row>
    <row r="26" spans="1:4" s="171" customFormat="1" x14ac:dyDescent="0.25">
      <c r="A26" s="172"/>
      <c r="B26" s="172"/>
      <c r="C26" s="173"/>
      <c r="D26" s="173"/>
    </row>
    <row r="27" spans="1:4" s="171" customFormat="1" x14ac:dyDescent="0.25">
      <c r="A27" s="172"/>
      <c r="B27" s="172"/>
      <c r="C27" s="173"/>
      <c r="D27" s="173"/>
    </row>
    <row r="28" spans="1:4" s="171" customFormat="1" x14ac:dyDescent="0.25">
      <c r="A28" s="172"/>
      <c r="B28" s="172"/>
      <c r="C28" s="173"/>
      <c r="D28" s="173"/>
    </row>
    <row r="29" spans="1:4" s="171" customFormat="1" x14ac:dyDescent="0.25">
      <c r="A29" s="172"/>
      <c r="B29" s="172"/>
      <c r="C29" s="173"/>
      <c r="D29" s="173"/>
    </row>
    <row r="30" spans="1:4" s="171" customFormat="1" x14ac:dyDescent="0.25">
      <c r="A30" s="172"/>
      <c r="B30" s="172"/>
      <c r="C30" s="173"/>
      <c r="D30" s="173"/>
    </row>
    <row r="31" spans="1:4" s="171" customFormat="1" x14ac:dyDescent="0.25">
      <c r="A31" s="172"/>
      <c r="B31" s="172"/>
      <c r="C31" s="173"/>
      <c r="D31" s="173"/>
    </row>
    <row r="32" spans="1:4" s="171" customFormat="1" x14ac:dyDescent="0.25">
      <c r="A32" s="172"/>
      <c r="B32" s="172"/>
      <c r="C32" s="173"/>
      <c r="D32" s="173"/>
    </row>
    <row r="33" spans="1:4" s="171" customFormat="1" x14ac:dyDescent="0.25">
      <c r="A33" s="172"/>
      <c r="B33" s="172"/>
      <c r="C33" s="173"/>
      <c r="D33" s="173"/>
    </row>
    <row r="34" spans="1:4" s="171" customFormat="1" x14ac:dyDescent="0.25">
      <c r="A34" s="172"/>
      <c r="B34" s="172"/>
      <c r="C34" s="173"/>
      <c r="D34" s="173"/>
    </row>
    <row r="35" spans="1:4" s="171" customFormat="1" x14ac:dyDescent="0.25">
      <c r="A35" s="172"/>
      <c r="B35" s="172"/>
      <c r="C35" s="173"/>
      <c r="D35" s="173"/>
    </row>
    <row r="36" spans="1:4" s="171" customFormat="1" x14ac:dyDescent="0.25">
      <c r="A36" s="172"/>
      <c r="B36" s="172"/>
      <c r="C36" s="173"/>
      <c r="D36" s="173"/>
    </row>
    <row r="37" spans="1:4" s="171" customFormat="1" x14ac:dyDescent="0.25">
      <c r="A37" s="172"/>
      <c r="B37" s="172"/>
      <c r="C37" s="173"/>
      <c r="D37" s="173"/>
    </row>
    <row r="38" spans="1:4" s="171" customFormat="1" x14ac:dyDescent="0.25">
      <c r="A38" s="172"/>
      <c r="B38" s="172"/>
      <c r="C38" s="173"/>
      <c r="D38" s="173"/>
    </row>
    <row r="39" spans="1:4" s="171" customFormat="1" x14ac:dyDescent="0.25">
      <c r="A39" s="172"/>
      <c r="B39" s="172"/>
      <c r="C39" s="173"/>
      <c r="D39" s="173"/>
    </row>
    <row r="40" spans="1:4" s="171" customFormat="1" x14ac:dyDescent="0.25">
      <c r="A40" s="172"/>
      <c r="B40" s="172"/>
      <c r="C40" s="173"/>
      <c r="D40" s="173"/>
    </row>
    <row r="41" spans="1:4" s="171" customFormat="1" x14ac:dyDescent="0.25">
      <c r="A41" s="172"/>
      <c r="B41" s="172"/>
      <c r="C41" s="173"/>
      <c r="D41" s="173"/>
    </row>
    <row r="42" spans="1:4" s="171" customFormat="1" x14ac:dyDescent="0.25">
      <c r="A42" s="172"/>
      <c r="B42" s="172"/>
      <c r="C42" s="173"/>
      <c r="D42" s="173"/>
    </row>
    <row r="43" spans="1:4" s="171" customFormat="1" x14ac:dyDescent="0.25">
      <c r="A43" s="172"/>
      <c r="B43" s="172"/>
      <c r="C43" s="173"/>
      <c r="D43" s="173"/>
    </row>
    <row r="44" spans="1:4" s="171" customFormat="1" x14ac:dyDescent="0.25">
      <c r="A44" s="172"/>
      <c r="B44" s="172"/>
      <c r="C44" s="173"/>
      <c r="D44" s="173"/>
    </row>
    <row r="45" spans="1:4" s="171" customFormat="1" x14ac:dyDescent="0.25">
      <c r="A45" s="172"/>
      <c r="B45" s="172"/>
      <c r="C45" s="173"/>
      <c r="D45" s="173"/>
    </row>
    <row r="46" spans="1:4" s="171" customFormat="1" x14ac:dyDescent="0.25">
      <c r="A46" s="172"/>
      <c r="B46" s="172"/>
      <c r="C46" s="173"/>
      <c r="D46" s="173"/>
    </row>
    <row r="47" spans="1:4" s="171" customFormat="1" x14ac:dyDescent="0.25">
      <c r="A47" s="172"/>
      <c r="B47" s="172"/>
      <c r="C47" s="173"/>
      <c r="D47" s="173"/>
    </row>
    <row r="48" spans="1:4" s="171" customFormat="1" x14ac:dyDescent="0.25">
      <c r="A48" s="172"/>
      <c r="B48" s="172"/>
      <c r="C48" s="173"/>
      <c r="D48" s="173"/>
    </row>
    <row r="49" spans="1:4" s="171" customFormat="1" x14ac:dyDescent="0.25">
      <c r="A49" s="172"/>
      <c r="B49" s="172"/>
      <c r="C49" s="173"/>
      <c r="D49" s="173"/>
    </row>
    <row r="50" spans="1:4" s="171" customFormat="1" x14ac:dyDescent="0.25">
      <c r="A50" s="172"/>
      <c r="B50" s="172"/>
      <c r="C50" s="173"/>
      <c r="D50" s="173"/>
    </row>
    <row r="51" spans="1:4" s="171" customFormat="1" x14ac:dyDescent="0.25">
      <c r="A51" s="172"/>
      <c r="B51" s="172"/>
      <c r="C51" s="173"/>
      <c r="D51" s="173"/>
    </row>
    <row r="52" spans="1:4" s="171" customFormat="1" x14ac:dyDescent="0.25">
      <c r="A52" s="172"/>
      <c r="B52" s="172"/>
      <c r="C52" s="173"/>
      <c r="D52" s="173"/>
    </row>
    <row r="53" spans="1:4" s="171" customFormat="1" x14ac:dyDescent="0.25">
      <c r="A53" s="172"/>
      <c r="B53" s="172"/>
      <c r="C53" s="173"/>
      <c r="D53" s="173"/>
    </row>
    <row r="54" spans="1:4" s="171" customFormat="1" x14ac:dyDescent="0.25">
      <c r="A54" s="172"/>
      <c r="B54" s="172"/>
      <c r="C54" s="173"/>
      <c r="D54" s="173"/>
    </row>
    <row r="55" spans="1:4" s="171" customFormat="1" x14ac:dyDescent="0.25">
      <c r="A55" s="172"/>
      <c r="B55" s="172"/>
      <c r="C55" s="173"/>
      <c r="D55" s="173"/>
    </row>
    <row r="56" spans="1:4" s="171" customFormat="1" x14ac:dyDescent="0.25">
      <c r="A56" s="172"/>
      <c r="B56" s="172"/>
      <c r="C56" s="173"/>
      <c r="D56" s="173"/>
    </row>
    <row r="57" spans="1:4" s="171" customFormat="1" x14ac:dyDescent="0.25">
      <c r="A57" s="172"/>
      <c r="B57" s="172"/>
      <c r="C57" s="173"/>
      <c r="D57" s="173"/>
    </row>
    <row r="58" spans="1:4" s="171" customFormat="1" x14ac:dyDescent="0.25">
      <c r="A58" s="172"/>
      <c r="B58" s="172"/>
      <c r="C58" s="173"/>
      <c r="D58" s="173"/>
    </row>
    <row r="59" spans="1:4" s="171" customFormat="1" x14ac:dyDescent="0.25">
      <c r="A59" s="172"/>
      <c r="B59" s="172"/>
      <c r="C59" s="173"/>
      <c r="D59" s="173"/>
    </row>
    <row r="60" spans="1:4" s="171" customFormat="1" x14ac:dyDescent="0.25">
      <c r="A60" s="172"/>
      <c r="B60" s="172"/>
      <c r="C60" s="173"/>
      <c r="D60" s="173"/>
    </row>
    <row r="61" spans="1:4" s="171" customFormat="1" x14ac:dyDescent="0.25">
      <c r="A61" s="172"/>
      <c r="B61" s="172"/>
      <c r="C61" s="173"/>
      <c r="D61" s="173"/>
    </row>
    <row r="62" spans="1:4" s="171" customFormat="1" x14ac:dyDescent="0.25">
      <c r="A62" s="172"/>
      <c r="B62" s="172"/>
      <c r="C62" s="173"/>
      <c r="D62" s="173"/>
    </row>
    <row r="63" spans="1:4" s="171" customFormat="1" x14ac:dyDescent="0.25">
      <c r="A63" s="172"/>
      <c r="B63" s="172"/>
      <c r="C63" s="173"/>
      <c r="D63" s="173"/>
    </row>
    <row r="64" spans="1:4" s="171" customFormat="1" x14ac:dyDescent="0.25">
      <c r="A64" s="172"/>
      <c r="B64" s="172"/>
      <c r="C64" s="173"/>
      <c r="D64" s="173"/>
    </row>
    <row r="65" spans="1:4" s="171" customFormat="1" x14ac:dyDescent="0.25">
      <c r="A65" s="172"/>
      <c r="B65" s="172"/>
      <c r="C65" s="173"/>
      <c r="D65" s="173"/>
    </row>
    <row r="66" spans="1:4" s="171" customFormat="1" x14ac:dyDescent="0.25">
      <c r="A66" s="172"/>
      <c r="B66" s="172"/>
      <c r="C66" s="173"/>
      <c r="D66" s="173"/>
    </row>
    <row r="67" spans="1:4" s="171" customFormat="1" x14ac:dyDescent="0.25">
      <c r="A67" s="172"/>
      <c r="B67" s="172"/>
      <c r="C67" s="173"/>
      <c r="D67" s="173"/>
    </row>
    <row r="68" spans="1:4" s="171" customFormat="1" x14ac:dyDescent="0.25">
      <c r="A68" s="172"/>
      <c r="B68" s="172"/>
      <c r="C68" s="173"/>
      <c r="D68" s="173"/>
    </row>
    <row r="69" spans="1:4" s="171" customFormat="1" x14ac:dyDescent="0.25">
      <c r="A69" s="172"/>
      <c r="B69" s="172"/>
      <c r="C69" s="173"/>
      <c r="D69" s="173"/>
    </row>
    <row r="70" spans="1:4" s="171" customFormat="1" x14ac:dyDescent="0.25">
      <c r="A70" s="172"/>
      <c r="B70" s="172"/>
      <c r="C70" s="173"/>
      <c r="D70" s="173"/>
    </row>
    <row r="71" spans="1:4" s="171" customFormat="1" x14ac:dyDescent="0.25">
      <c r="A71" s="172"/>
      <c r="B71" s="172"/>
      <c r="C71" s="173"/>
      <c r="D71" s="173"/>
    </row>
    <row r="72" spans="1:4" s="171" customFormat="1" x14ac:dyDescent="0.25">
      <c r="A72" s="172"/>
      <c r="B72" s="172"/>
      <c r="C72" s="173"/>
      <c r="D72" s="173"/>
    </row>
    <row r="73" spans="1:4" s="171" customFormat="1" x14ac:dyDescent="0.25">
      <c r="A73" s="172"/>
      <c r="B73" s="172"/>
      <c r="C73" s="173"/>
      <c r="D73" s="173"/>
    </row>
    <row r="74" spans="1:4" s="171" customFormat="1" x14ac:dyDescent="0.25">
      <c r="A74" s="172"/>
      <c r="B74" s="172"/>
      <c r="C74" s="173"/>
      <c r="D74" s="173"/>
    </row>
    <row r="75" spans="1:4" s="171" customFormat="1" x14ac:dyDescent="0.25">
      <c r="A75" s="172"/>
      <c r="B75" s="172"/>
      <c r="C75" s="173"/>
      <c r="D75" s="173"/>
    </row>
    <row r="76" spans="1:4" s="171" customFormat="1" x14ac:dyDescent="0.25">
      <c r="A76" s="172"/>
      <c r="B76" s="172"/>
      <c r="C76" s="173"/>
      <c r="D76" s="173"/>
    </row>
    <row r="77" spans="1:4" s="171" customFormat="1" x14ac:dyDescent="0.25">
      <c r="A77" s="172"/>
      <c r="B77" s="172"/>
      <c r="C77" s="173"/>
      <c r="D77" s="173"/>
    </row>
    <row r="78" spans="1:4" s="171" customFormat="1" x14ac:dyDescent="0.25">
      <c r="A78" s="172"/>
      <c r="B78" s="172"/>
      <c r="C78" s="173"/>
      <c r="D78" s="173"/>
    </row>
    <row r="79" spans="1:4" s="171" customFormat="1" x14ac:dyDescent="0.25">
      <c r="A79" s="172"/>
      <c r="B79" s="172"/>
      <c r="C79" s="173"/>
      <c r="D79" s="173"/>
    </row>
    <row r="80" spans="1:4" s="171" customFormat="1" x14ac:dyDescent="0.25">
      <c r="A80" s="172"/>
      <c r="B80" s="172"/>
      <c r="C80" s="173"/>
      <c r="D80" s="173"/>
    </row>
    <row r="81" spans="1:4" s="171" customFormat="1" x14ac:dyDescent="0.25">
      <c r="A81" s="172"/>
      <c r="B81" s="172"/>
      <c r="C81" s="173"/>
      <c r="D81" s="173"/>
    </row>
    <row r="82" spans="1:4" s="171" customFormat="1" x14ac:dyDescent="0.25">
      <c r="A82" s="172"/>
      <c r="B82" s="172"/>
      <c r="C82" s="173"/>
      <c r="D82" s="173"/>
    </row>
    <row r="83" spans="1:4" s="171" customFormat="1" x14ac:dyDescent="0.25">
      <c r="A83" s="172"/>
      <c r="B83" s="172"/>
      <c r="C83" s="173"/>
      <c r="D83" s="173"/>
    </row>
    <row r="84" spans="1:4" s="171" customFormat="1" x14ac:dyDescent="0.25">
      <c r="A84" s="172"/>
      <c r="B84" s="172"/>
      <c r="C84" s="173"/>
      <c r="D84" s="173"/>
    </row>
    <row r="85" spans="1:4" s="171" customFormat="1" x14ac:dyDescent="0.25">
      <c r="A85" s="172"/>
      <c r="B85" s="172"/>
      <c r="C85" s="173"/>
      <c r="D85" s="173"/>
    </row>
    <row r="86" spans="1:4" s="171" customFormat="1" x14ac:dyDescent="0.25">
      <c r="A86" s="172"/>
      <c r="B86" s="172"/>
      <c r="C86" s="173"/>
      <c r="D86" s="173"/>
    </row>
    <row r="87" spans="1:4" s="171" customFormat="1" x14ac:dyDescent="0.25">
      <c r="A87" s="172"/>
      <c r="B87" s="172"/>
      <c r="C87" s="173"/>
      <c r="D87" s="173"/>
    </row>
    <row r="88" spans="1:4" s="171" customFormat="1" x14ac:dyDescent="0.25">
      <c r="A88" s="172"/>
      <c r="B88" s="172"/>
      <c r="C88" s="173"/>
      <c r="D88" s="173"/>
    </row>
    <row r="89" spans="1:4" s="171" customFormat="1" x14ac:dyDescent="0.25">
      <c r="A89" s="172"/>
      <c r="B89" s="172"/>
      <c r="C89" s="173"/>
      <c r="D89" s="173"/>
    </row>
    <row r="90" spans="1:4" s="171" customFormat="1" x14ac:dyDescent="0.25">
      <c r="A90" s="172"/>
      <c r="B90" s="172"/>
      <c r="C90" s="173"/>
      <c r="D90" s="173"/>
    </row>
    <row r="91" spans="1:4" s="171" customFormat="1" x14ac:dyDescent="0.25">
      <c r="A91" s="172"/>
      <c r="B91" s="172"/>
      <c r="C91" s="173"/>
      <c r="D91" s="173"/>
    </row>
    <row r="92" spans="1:4" s="171" customFormat="1" x14ac:dyDescent="0.25">
      <c r="A92" s="172"/>
      <c r="B92" s="172"/>
      <c r="C92" s="173"/>
      <c r="D92" s="173"/>
    </row>
    <row r="93" spans="1:4" s="171" customFormat="1" x14ac:dyDescent="0.25">
      <c r="A93" s="172"/>
      <c r="B93" s="172"/>
      <c r="C93" s="173"/>
      <c r="D93" s="173"/>
    </row>
    <row r="94" spans="1:4" s="171" customFormat="1" x14ac:dyDescent="0.25">
      <c r="A94" s="172"/>
      <c r="B94" s="172"/>
      <c r="C94" s="173"/>
      <c r="D94" s="173"/>
    </row>
    <row r="95" spans="1:4" s="171" customFormat="1" x14ac:dyDescent="0.25">
      <c r="A95" s="172"/>
      <c r="B95" s="172"/>
      <c r="C95" s="173"/>
      <c r="D95" s="173"/>
    </row>
    <row r="96" spans="1:4" s="171" customFormat="1" x14ac:dyDescent="0.25">
      <c r="A96" s="172"/>
      <c r="B96" s="172"/>
      <c r="C96" s="173"/>
      <c r="D96" s="173"/>
    </row>
    <row r="97" spans="1:4" s="171" customFormat="1" x14ac:dyDescent="0.25">
      <c r="A97" s="172"/>
      <c r="B97" s="172"/>
      <c r="C97" s="173"/>
      <c r="D97" s="173"/>
    </row>
    <row r="98" spans="1:4" s="171" customFormat="1" x14ac:dyDescent="0.25">
      <c r="A98" s="172"/>
      <c r="B98" s="172"/>
      <c r="C98" s="173"/>
      <c r="D98" s="173"/>
    </row>
    <row r="99" spans="1:4" s="171" customFormat="1" x14ac:dyDescent="0.25">
      <c r="A99" s="172"/>
      <c r="B99" s="172"/>
      <c r="C99" s="173"/>
      <c r="D99" s="173"/>
    </row>
    <row r="100" spans="1:4" s="171" customFormat="1" x14ac:dyDescent="0.25">
      <c r="A100" s="172"/>
      <c r="B100" s="172"/>
      <c r="C100" s="173"/>
      <c r="D100" s="173"/>
    </row>
    <row r="101" spans="1:4" s="171" customFormat="1" x14ac:dyDescent="0.25">
      <c r="A101" s="172"/>
      <c r="B101" s="172"/>
      <c r="C101" s="173"/>
      <c r="D101" s="173"/>
    </row>
    <row r="102" spans="1:4" s="171" customFormat="1" x14ac:dyDescent="0.25">
      <c r="A102" s="172"/>
      <c r="B102" s="172"/>
      <c r="C102" s="173"/>
      <c r="D102" s="173"/>
    </row>
    <row r="103" spans="1:4" s="171" customFormat="1" x14ac:dyDescent="0.25">
      <c r="A103" s="172"/>
      <c r="B103" s="172"/>
      <c r="C103" s="173"/>
      <c r="D103" s="173"/>
    </row>
    <row r="104" spans="1:4" s="171" customFormat="1" x14ac:dyDescent="0.25">
      <c r="A104" s="172"/>
      <c r="B104" s="172"/>
      <c r="C104" s="173"/>
      <c r="D104" s="173"/>
    </row>
    <row r="105" spans="1:4" s="171" customFormat="1" x14ac:dyDescent="0.25">
      <c r="A105" s="172"/>
      <c r="B105" s="172"/>
      <c r="C105" s="173"/>
      <c r="D105" s="173"/>
    </row>
    <row r="106" spans="1:4" s="171" customFormat="1" x14ac:dyDescent="0.25">
      <c r="A106" s="172"/>
      <c r="B106" s="172"/>
      <c r="C106" s="173"/>
      <c r="D106" s="173"/>
    </row>
    <row r="107" spans="1:4" s="171" customFormat="1" x14ac:dyDescent="0.25">
      <c r="A107" s="172"/>
      <c r="B107" s="172"/>
      <c r="C107" s="173"/>
      <c r="D107" s="173"/>
    </row>
    <row r="108" spans="1:4" s="171" customFormat="1" x14ac:dyDescent="0.25">
      <c r="A108" s="172"/>
      <c r="B108" s="172"/>
      <c r="C108" s="173"/>
      <c r="D108" s="173"/>
    </row>
    <row r="109" spans="1:4" s="171" customFormat="1" x14ac:dyDescent="0.25">
      <c r="A109" s="172"/>
      <c r="B109" s="172"/>
      <c r="C109" s="173"/>
      <c r="D109" s="173"/>
    </row>
    <row r="110" spans="1:4" s="171" customFormat="1" x14ac:dyDescent="0.25">
      <c r="A110" s="172"/>
      <c r="B110" s="172"/>
      <c r="C110" s="173"/>
      <c r="D110" s="173"/>
    </row>
    <row r="111" spans="1:4" s="171" customFormat="1" x14ac:dyDescent="0.25">
      <c r="A111" s="172"/>
      <c r="B111" s="172"/>
      <c r="C111" s="173"/>
      <c r="D111" s="173"/>
    </row>
    <row r="112" spans="1:4" s="171" customFormat="1" x14ac:dyDescent="0.25">
      <c r="A112" s="172"/>
      <c r="B112" s="172"/>
      <c r="C112" s="173"/>
      <c r="D112" s="173"/>
    </row>
    <row r="113" spans="1:4" s="171" customFormat="1" x14ac:dyDescent="0.25">
      <c r="A113" s="172"/>
      <c r="B113" s="172"/>
      <c r="C113" s="173"/>
      <c r="D113" s="173"/>
    </row>
    <row r="114" spans="1:4" s="171" customFormat="1" x14ac:dyDescent="0.25">
      <c r="A114" s="172"/>
      <c r="B114" s="172"/>
      <c r="C114" s="173"/>
      <c r="D114" s="173"/>
    </row>
    <row r="115" spans="1:4" s="171" customFormat="1" x14ac:dyDescent="0.25">
      <c r="A115" s="172"/>
      <c r="B115" s="172"/>
      <c r="C115" s="173"/>
      <c r="D115" s="173"/>
    </row>
    <row r="116" spans="1:4" s="171" customFormat="1" x14ac:dyDescent="0.25">
      <c r="A116" s="172"/>
      <c r="B116" s="172"/>
      <c r="C116" s="173"/>
      <c r="D116" s="173"/>
    </row>
    <row r="117" spans="1:4" s="171" customFormat="1" x14ac:dyDescent="0.25">
      <c r="A117" s="172"/>
      <c r="B117" s="172"/>
      <c r="C117" s="173"/>
      <c r="D117" s="173"/>
    </row>
    <row r="118" spans="1:4" s="171" customFormat="1" x14ac:dyDescent="0.25">
      <c r="A118" s="172"/>
      <c r="B118" s="172"/>
      <c r="C118" s="173"/>
      <c r="D118" s="173"/>
    </row>
    <row r="119" spans="1:4" s="171" customFormat="1" x14ac:dyDescent="0.25">
      <c r="A119" s="172"/>
      <c r="B119" s="172"/>
      <c r="C119" s="173"/>
      <c r="D119" s="173"/>
    </row>
    <row r="120" spans="1:4" s="171" customFormat="1" x14ac:dyDescent="0.25">
      <c r="A120" s="172"/>
      <c r="B120" s="172"/>
      <c r="C120" s="173"/>
      <c r="D120" s="173"/>
    </row>
    <row r="121" spans="1:4" s="171" customFormat="1" x14ac:dyDescent="0.25">
      <c r="A121" s="172"/>
      <c r="B121" s="172"/>
      <c r="C121" s="173"/>
      <c r="D121" s="173"/>
    </row>
    <row r="122" spans="1:4" s="171" customFormat="1" x14ac:dyDescent="0.25">
      <c r="A122" s="172"/>
      <c r="B122" s="172"/>
      <c r="C122" s="173"/>
      <c r="D122" s="173"/>
    </row>
    <row r="123" spans="1:4" s="171" customFormat="1" x14ac:dyDescent="0.25">
      <c r="A123" s="172"/>
      <c r="B123" s="172"/>
      <c r="C123" s="173"/>
      <c r="D123" s="173"/>
    </row>
    <row r="124" spans="1:4" s="171" customFormat="1" x14ac:dyDescent="0.25">
      <c r="A124" s="172"/>
      <c r="B124" s="172"/>
      <c r="C124" s="173"/>
      <c r="D124" s="173"/>
    </row>
    <row r="125" spans="1:4" s="171" customFormat="1" x14ac:dyDescent="0.25">
      <c r="A125" s="172"/>
      <c r="B125" s="172"/>
      <c r="C125" s="173"/>
      <c r="D125" s="173"/>
    </row>
    <row r="126" spans="1:4" s="171" customFormat="1" x14ac:dyDescent="0.25">
      <c r="A126" s="172"/>
      <c r="B126" s="172"/>
      <c r="C126" s="173"/>
      <c r="D126" s="173"/>
    </row>
    <row r="127" spans="1:4" s="171" customFormat="1" x14ac:dyDescent="0.25">
      <c r="A127" s="172"/>
      <c r="B127" s="172"/>
      <c r="C127" s="173"/>
      <c r="D127" s="173"/>
    </row>
    <row r="128" spans="1:4" s="171" customFormat="1" x14ac:dyDescent="0.25">
      <c r="A128" s="172"/>
      <c r="B128" s="172"/>
      <c r="C128" s="173"/>
      <c r="D128" s="173"/>
    </row>
    <row r="129" spans="1:4" s="171" customFormat="1" x14ac:dyDescent="0.25">
      <c r="A129" s="172"/>
      <c r="B129" s="172"/>
      <c r="C129" s="173"/>
      <c r="D129" s="173"/>
    </row>
    <row r="130" spans="1:4" s="171" customFormat="1" x14ac:dyDescent="0.25">
      <c r="A130" s="172"/>
      <c r="B130" s="172"/>
      <c r="C130" s="173"/>
      <c r="D130" s="173"/>
    </row>
    <row r="131" spans="1:4" s="171" customFormat="1" x14ac:dyDescent="0.25">
      <c r="A131" s="172"/>
      <c r="B131" s="172"/>
      <c r="C131" s="173"/>
      <c r="D131" s="173"/>
    </row>
    <row r="132" spans="1:4" s="171" customFormat="1" x14ac:dyDescent="0.25">
      <c r="A132" s="172"/>
      <c r="B132" s="172"/>
      <c r="C132" s="173"/>
      <c r="D132" s="173"/>
    </row>
    <row r="133" spans="1:4" s="171" customFormat="1" x14ac:dyDescent="0.25">
      <c r="A133" s="172"/>
      <c r="B133" s="172"/>
      <c r="C133" s="173"/>
      <c r="D133" s="173"/>
    </row>
  </sheetData>
  <mergeCells count="1">
    <mergeCell ref="A15:C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J118"/>
  <sheetViews>
    <sheetView view="pageBreakPreview" zoomScale="70" zoomScaleNormal="90" zoomScaleSheetLayoutView="70" workbookViewId="0">
      <pane xSplit="3" ySplit="4" topLeftCell="G5" activePane="bottomRight" state="frozen"/>
      <selection activeCell="D22" sqref="D22:D23"/>
      <selection pane="topRight" activeCell="D22" sqref="D22:D23"/>
      <selection pane="bottomLeft" activeCell="D22" sqref="D22:D23"/>
      <selection pane="bottomRight" activeCell="C111" sqref="C111"/>
    </sheetView>
  </sheetViews>
  <sheetFormatPr baseColWidth="10" defaultColWidth="11.42578125" defaultRowHeight="27" x14ac:dyDescent="0.25"/>
  <cols>
    <col min="1" max="1" width="23.28515625" style="1" customWidth="1"/>
    <col min="2" max="2" width="26.28515625" style="2" customWidth="1"/>
    <col min="3" max="3" width="33.85546875" style="2" customWidth="1"/>
    <col min="4" max="4" width="38" style="21" customWidth="1"/>
    <col min="5" max="5" width="31" style="5" customWidth="1"/>
    <col min="6" max="6" width="33.42578125" style="21" customWidth="1"/>
    <col min="7" max="7" width="65.28515625" style="21" customWidth="1"/>
    <col min="8" max="8" width="39.42578125" style="21" customWidth="1"/>
    <col min="9" max="9" width="45.140625" style="189" hidden="1" customWidth="1"/>
    <col min="10" max="10" width="27.5703125" style="184" customWidth="1"/>
    <col min="11" max="16384" width="11.42578125" style="76"/>
  </cols>
  <sheetData>
    <row r="1" spans="1:10" ht="5.25" customHeight="1" thickBot="1" x14ac:dyDescent="0.3"/>
    <row r="2" spans="1:10" ht="63" customHeight="1" thickBot="1" x14ac:dyDescent="0.3">
      <c r="A2" s="1019"/>
      <c r="B2" s="1019"/>
      <c r="C2" s="1117" t="s">
        <v>95</v>
      </c>
      <c r="D2" s="1118"/>
      <c r="E2" s="1118"/>
      <c r="F2" s="1118"/>
      <c r="G2" s="1118"/>
      <c r="H2" s="1118"/>
      <c r="I2" s="1118"/>
      <c r="J2" s="1118"/>
    </row>
    <row r="3" spans="1:10" ht="5.25" customHeight="1" x14ac:dyDescent="0.25">
      <c r="C3" s="3"/>
      <c r="D3" s="7"/>
      <c r="E3" s="3"/>
      <c r="F3" s="7"/>
      <c r="G3" s="4"/>
    </row>
    <row r="4" spans="1:10" s="79" customFormat="1" ht="53.25" customHeight="1" thickBot="1" x14ac:dyDescent="0.3">
      <c r="A4" s="80" t="s">
        <v>0</v>
      </c>
      <c r="B4" s="80" t="s">
        <v>1</v>
      </c>
      <c r="C4" s="81" t="s">
        <v>52</v>
      </c>
      <c r="D4" s="81" t="s">
        <v>53</v>
      </c>
      <c r="E4" s="81" t="s">
        <v>54</v>
      </c>
      <c r="F4" s="81" t="s">
        <v>55</v>
      </c>
      <c r="G4" s="81" t="s">
        <v>2</v>
      </c>
      <c r="H4" s="82" t="s">
        <v>511</v>
      </c>
      <c r="I4" s="190" t="s">
        <v>552</v>
      </c>
      <c r="J4" s="137" t="s">
        <v>599</v>
      </c>
    </row>
    <row r="5" spans="1:10" s="77" customFormat="1" ht="105.75" customHeight="1" x14ac:dyDescent="0.25">
      <c r="A5" s="1102" t="s">
        <v>375</v>
      </c>
      <c r="B5" s="1101" t="s">
        <v>6</v>
      </c>
      <c r="C5" s="1101" t="s">
        <v>10</v>
      </c>
      <c r="D5" s="83" t="s">
        <v>117</v>
      </c>
      <c r="E5" s="84" t="s">
        <v>118</v>
      </c>
      <c r="F5" s="83" t="s">
        <v>134</v>
      </c>
      <c r="G5" s="84" t="s">
        <v>417</v>
      </c>
      <c r="H5" s="1094" t="s">
        <v>3</v>
      </c>
      <c r="I5" s="191" t="s">
        <v>559</v>
      </c>
      <c r="J5" s="174">
        <v>1</v>
      </c>
    </row>
    <row r="6" spans="1:10" s="77" customFormat="1" ht="87" customHeight="1" x14ac:dyDescent="0.25">
      <c r="A6" s="1103"/>
      <c r="B6" s="1100"/>
      <c r="C6" s="1100"/>
      <c r="D6" s="12" t="s">
        <v>392</v>
      </c>
      <c r="E6" s="13" t="s">
        <v>181</v>
      </c>
      <c r="F6" s="12" t="s">
        <v>188</v>
      </c>
      <c r="G6" s="13" t="s">
        <v>393</v>
      </c>
      <c r="H6" s="1095"/>
      <c r="I6" s="191" t="s">
        <v>559</v>
      </c>
      <c r="J6" s="174">
        <v>2</v>
      </c>
    </row>
    <row r="7" spans="1:10" s="77" customFormat="1" ht="85.5" customHeight="1" x14ac:dyDescent="0.25">
      <c r="A7" s="1103"/>
      <c r="B7" s="1100"/>
      <c r="C7" s="1100"/>
      <c r="D7" s="1099" t="s">
        <v>136</v>
      </c>
      <c r="E7" s="8" t="s">
        <v>114</v>
      </c>
      <c r="F7" s="14" t="s">
        <v>189</v>
      </c>
      <c r="G7" s="10" t="s">
        <v>394</v>
      </c>
      <c r="H7" s="1093" t="s">
        <v>978</v>
      </c>
      <c r="I7" s="191" t="s">
        <v>556</v>
      </c>
      <c r="J7" s="174">
        <v>3</v>
      </c>
    </row>
    <row r="8" spans="1:10" s="77" customFormat="1" ht="50.25" customHeight="1" x14ac:dyDescent="0.25">
      <c r="A8" s="1103"/>
      <c r="B8" s="1100"/>
      <c r="C8" s="1100"/>
      <c r="D8" s="1099"/>
      <c r="E8" s="8" t="s">
        <v>116</v>
      </c>
      <c r="F8" s="14" t="s">
        <v>187</v>
      </c>
      <c r="G8" s="10" t="s">
        <v>299</v>
      </c>
      <c r="H8" s="1093"/>
      <c r="I8" s="191" t="s">
        <v>556</v>
      </c>
      <c r="J8" s="174">
        <v>4</v>
      </c>
    </row>
    <row r="9" spans="1:10" s="77" customFormat="1" ht="136.5" customHeight="1" x14ac:dyDescent="0.25">
      <c r="A9" s="1103"/>
      <c r="B9" s="1100"/>
      <c r="C9" s="1100"/>
      <c r="D9" s="11" t="s">
        <v>395</v>
      </c>
      <c r="E9" s="8" t="s">
        <v>115</v>
      </c>
      <c r="F9" s="14" t="s">
        <v>186</v>
      </c>
      <c r="G9" s="10" t="s">
        <v>418</v>
      </c>
      <c r="H9" s="1093"/>
      <c r="I9" s="191" t="s">
        <v>556</v>
      </c>
      <c r="J9" s="174">
        <v>5</v>
      </c>
    </row>
    <row r="10" spans="1:10" s="77" customFormat="1" ht="75.75" customHeight="1" x14ac:dyDescent="0.25">
      <c r="A10" s="1103"/>
      <c r="B10" s="1100"/>
      <c r="C10" s="1100"/>
      <c r="D10" s="34" t="s">
        <v>137</v>
      </c>
      <c r="E10" s="8" t="s">
        <v>135</v>
      </c>
      <c r="F10" s="9" t="s">
        <v>182</v>
      </c>
      <c r="G10" s="10" t="s">
        <v>300</v>
      </c>
      <c r="H10" s="142" t="s">
        <v>317</v>
      </c>
      <c r="I10" s="191" t="s">
        <v>556</v>
      </c>
      <c r="J10" s="174">
        <v>6</v>
      </c>
    </row>
    <row r="11" spans="1:10" s="77" customFormat="1" ht="104.25" customHeight="1" x14ac:dyDescent="0.25">
      <c r="A11" s="1103"/>
      <c r="B11" s="1100"/>
      <c r="C11" s="1100" t="s">
        <v>510</v>
      </c>
      <c r="D11" s="12" t="s">
        <v>183</v>
      </c>
      <c r="E11" s="13" t="s">
        <v>112</v>
      </c>
      <c r="F11" s="13" t="s">
        <v>184</v>
      </c>
      <c r="G11" s="13" t="s">
        <v>301</v>
      </c>
      <c r="H11" s="142" t="s">
        <v>425</v>
      </c>
      <c r="I11" s="191" t="s">
        <v>556</v>
      </c>
      <c r="J11" s="174">
        <v>7</v>
      </c>
    </row>
    <row r="12" spans="1:10" s="77" customFormat="1" ht="117" customHeight="1" x14ac:dyDescent="0.25">
      <c r="A12" s="1103"/>
      <c r="B12" s="1100"/>
      <c r="C12" s="1100"/>
      <c r="D12" s="12" t="s">
        <v>113</v>
      </c>
      <c r="E12" s="13" t="s">
        <v>420</v>
      </c>
      <c r="F12" s="13" t="s">
        <v>419</v>
      </c>
      <c r="G12" s="13" t="s">
        <v>302</v>
      </c>
      <c r="H12" s="142" t="s">
        <v>979</v>
      </c>
      <c r="I12" s="191" t="s">
        <v>556</v>
      </c>
      <c r="J12" s="174">
        <v>8</v>
      </c>
    </row>
    <row r="13" spans="1:10" s="77" customFormat="1" ht="61.5" customHeight="1" x14ac:dyDescent="0.25">
      <c r="A13" s="1103"/>
      <c r="B13" s="1100"/>
      <c r="C13" s="1100"/>
      <c r="D13" s="12" t="s">
        <v>139</v>
      </c>
      <c r="E13" s="13" t="s">
        <v>138</v>
      </c>
      <c r="F13" s="13" t="s">
        <v>190</v>
      </c>
      <c r="G13" s="13" t="s">
        <v>421</v>
      </c>
      <c r="H13" s="142" t="s">
        <v>42</v>
      </c>
      <c r="I13" s="191" t="s">
        <v>556</v>
      </c>
      <c r="J13" s="174">
        <v>9</v>
      </c>
    </row>
    <row r="14" spans="1:10" s="78" customFormat="1" ht="126.75" customHeight="1" x14ac:dyDescent="0.25">
      <c r="A14" s="1103"/>
      <c r="B14" s="1100"/>
      <c r="C14" s="1100" t="s">
        <v>422</v>
      </c>
      <c r="D14" s="14" t="s">
        <v>72</v>
      </c>
      <c r="E14" s="9" t="s">
        <v>73</v>
      </c>
      <c r="F14" s="9" t="s">
        <v>191</v>
      </c>
      <c r="G14" s="9" t="s">
        <v>303</v>
      </c>
      <c r="H14" s="1093" t="s">
        <v>36</v>
      </c>
      <c r="I14" s="192" t="s">
        <v>557</v>
      </c>
      <c r="J14" s="174">
        <v>10</v>
      </c>
    </row>
    <row r="15" spans="1:10" s="78" customFormat="1" ht="45" customHeight="1" x14ac:dyDescent="0.25">
      <c r="A15" s="1103"/>
      <c r="B15" s="1100"/>
      <c r="C15" s="1100"/>
      <c r="D15" s="9" t="s">
        <v>194</v>
      </c>
      <c r="E15" s="9" t="s">
        <v>81</v>
      </c>
      <c r="F15" s="9" t="s">
        <v>192</v>
      </c>
      <c r="G15" s="9" t="s">
        <v>304</v>
      </c>
      <c r="H15" s="1093"/>
      <c r="I15" s="193" t="s">
        <v>555</v>
      </c>
      <c r="J15" s="175">
        <v>11</v>
      </c>
    </row>
    <row r="16" spans="1:10" s="78" customFormat="1" ht="45.75" customHeight="1" x14ac:dyDescent="0.25">
      <c r="A16" s="1103"/>
      <c r="B16" s="1100"/>
      <c r="C16" s="1100"/>
      <c r="D16" s="9" t="s">
        <v>193</v>
      </c>
      <c r="E16" s="9" t="s">
        <v>82</v>
      </c>
      <c r="F16" s="9" t="s">
        <v>195</v>
      </c>
      <c r="G16" s="9" t="s">
        <v>305</v>
      </c>
      <c r="H16" s="1093"/>
      <c r="I16" s="193" t="s">
        <v>555</v>
      </c>
      <c r="J16" s="175">
        <v>12</v>
      </c>
    </row>
    <row r="17" spans="1:10" s="78" customFormat="1" ht="45.75" customHeight="1" x14ac:dyDescent="0.25">
      <c r="A17" s="1103"/>
      <c r="B17" s="1100"/>
      <c r="C17" s="1100"/>
      <c r="D17" s="9" t="s">
        <v>74</v>
      </c>
      <c r="E17" s="9" t="s">
        <v>83</v>
      </c>
      <c r="F17" s="9" t="s">
        <v>196</v>
      </c>
      <c r="G17" s="9" t="s">
        <v>306</v>
      </c>
      <c r="H17" s="1093"/>
      <c r="I17" s="193" t="s">
        <v>555</v>
      </c>
      <c r="J17" s="175">
        <v>13</v>
      </c>
    </row>
    <row r="18" spans="1:10" s="78" customFormat="1" ht="47.25" customHeight="1" x14ac:dyDescent="0.25">
      <c r="A18" s="1103"/>
      <c r="B18" s="1100"/>
      <c r="C18" s="1100"/>
      <c r="D18" s="9" t="s">
        <v>197</v>
      </c>
      <c r="E18" s="9" t="s">
        <v>84</v>
      </c>
      <c r="F18" s="9" t="s">
        <v>85</v>
      </c>
      <c r="G18" s="9" t="s">
        <v>307</v>
      </c>
      <c r="H18" s="1093"/>
      <c r="I18" s="193" t="s">
        <v>555</v>
      </c>
      <c r="J18" s="175">
        <v>14</v>
      </c>
    </row>
    <row r="19" spans="1:10" s="78" customFormat="1" ht="57.75" customHeight="1" x14ac:dyDescent="0.25">
      <c r="A19" s="1103"/>
      <c r="B19" s="1100"/>
      <c r="C19" s="1100"/>
      <c r="D19" s="9" t="s">
        <v>75</v>
      </c>
      <c r="E19" s="9" t="s">
        <v>86</v>
      </c>
      <c r="F19" s="9" t="s">
        <v>87</v>
      </c>
      <c r="G19" s="9" t="s">
        <v>308</v>
      </c>
      <c r="H19" s="1093"/>
      <c r="I19" s="193" t="s">
        <v>555</v>
      </c>
      <c r="J19" s="175">
        <v>15</v>
      </c>
    </row>
    <row r="20" spans="1:10" s="78" customFormat="1" ht="92.25" customHeight="1" x14ac:dyDescent="0.25">
      <c r="A20" s="1103"/>
      <c r="B20" s="1100"/>
      <c r="C20" s="57" t="s">
        <v>11</v>
      </c>
      <c r="D20" s="34" t="s">
        <v>198</v>
      </c>
      <c r="E20" s="9" t="s">
        <v>423</v>
      </c>
      <c r="F20" s="9" t="s">
        <v>199</v>
      </c>
      <c r="G20" s="9" t="s">
        <v>309</v>
      </c>
      <c r="H20" s="143" t="s">
        <v>201</v>
      </c>
      <c r="I20" s="192" t="s">
        <v>559</v>
      </c>
      <c r="J20" s="174">
        <v>16</v>
      </c>
    </row>
    <row r="21" spans="1:10" s="78" customFormat="1" ht="57.95" customHeight="1" x14ac:dyDescent="0.25">
      <c r="A21" s="1103"/>
      <c r="B21" s="1100"/>
      <c r="C21" s="1125" t="s">
        <v>12</v>
      </c>
      <c r="D21" s="34" t="s">
        <v>204</v>
      </c>
      <c r="E21" s="9" t="s">
        <v>424</v>
      </c>
      <c r="F21" s="65" t="s">
        <v>200</v>
      </c>
      <c r="G21" s="9" t="s">
        <v>310</v>
      </c>
      <c r="H21" s="142" t="s">
        <v>201</v>
      </c>
      <c r="I21" s="192" t="s">
        <v>559</v>
      </c>
      <c r="J21" s="174">
        <v>17</v>
      </c>
    </row>
    <row r="22" spans="1:10" s="78" customFormat="1" ht="80.25" customHeight="1" thickBot="1" x14ac:dyDescent="0.3">
      <c r="A22" s="1104"/>
      <c r="B22" s="1111"/>
      <c r="C22" s="1126"/>
      <c r="D22" s="85" t="s">
        <v>205</v>
      </c>
      <c r="E22" s="86" t="s">
        <v>202</v>
      </c>
      <c r="F22" s="86" t="s">
        <v>203</v>
      </c>
      <c r="G22" s="86" t="s">
        <v>311</v>
      </c>
      <c r="H22" s="144" t="s">
        <v>43</v>
      </c>
      <c r="I22" s="192" t="s">
        <v>559</v>
      </c>
      <c r="J22" s="174">
        <v>18</v>
      </c>
    </row>
    <row r="23" spans="1:10" s="78" customFormat="1" ht="97.5" customHeight="1" x14ac:dyDescent="0.25">
      <c r="A23" s="1058" t="s">
        <v>375</v>
      </c>
      <c r="B23" s="1105" t="s">
        <v>7</v>
      </c>
      <c r="C23" s="87" t="s">
        <v>41</v>
      </c>
      <c r="D23" s="88" t="s">
        <v>399</v>
      </c>
      <c r="E23" s="89" t="s">
        <v>427</v>
      </c>
      <c r="F23" s="89" t="s">
        <v>426</v>
      </c>
      <c r="G23" s="89" t="s">
        <v>312</v>
      </c>
      <c r="H23" s="145" t="s">
        <v>42</v>
      </c>
      <c r="I23" s="194" t="s">
        <v>562</v>
      </c>
      <c r="J23" s="176">
        <v>19</v>
      </c>
    </row>
    <row r="24" spans="1:10" s="78" customFormat="1" ht="88.5" customHeight="1" x14ac:dyDescent="0.25">
      <c r="A24" s="1059"/>
      <c r="B24" s="1106"/>
      <c r="C24" s="1122" t="s">
        <v>13</v>
      </c>
      <c r="D24" s="35" t="s">
        <v>206</v>
      </c>
      <c r="E24" s="33" t="s">
        <v>69</v>
      </c>
      <c r="F24" s="33" t="s">
        <v>70</v>
      </c>
      <c r="G24" s="33" t="s">
        <v>313</v>
      </c>
      <c r="H24" s="1123" t="s">
        <v>42</v>
      </c>
      <c r="I24" s="194" t="s">
        <v>560</v>
      </c>
      <c r="J24" s="176">
        <v>20</v>
      </c>
    </row>
    <row r="25" spans="1:10" s="78" customFormat="1" ht="126" customHeight="1" x14ac:dyDescent="0.25">
      <c r="A25" s="1059"/>
      <c r="B25" s="1106"/>
      <c r="C25" s="1122"/>
      <c r="D25" s="35" t="s">
        <v>428</v>
      </c>
      <c r="E25" s="33" t="s">
        <v>398</v>
      </c>
      <c r="F25" s="33" t="s">
        <v>207</v>
      </c>
      <c r="G25" s="66" t="s">
        <v>314</v>
      </c>
      <c r="H25" s="1123"/>
      <c r="I25" s="194" t="s">
        <v>562</v>
      </c>
      <c r="J25" s="176">
        <v>21</v>
      </c>
    </row>
    <row r="26" spans="1:10" s="78" customFormat="1" ht="195.75" customHeight="1" x14ac:dyDescent="0.25">
      <c r="A26" s="1059"/>
      <c r="B26" s="1106"/>
      <c r="C26" s="1122"/>
      <c r="D26" s="35" t="s">
        <v>209</v>
      </c>
      <c r="E26" s="33" t="s">
        <v>208</v>
      </c>
      <c r="F26" s="33" t="s">
        <v>429</v>
      </c>
      <c r="G26" s="66" t="s">
        <v>430</v>
      </c>
      <c r="H26" s="1123"/>
      <c r="I26" s="194" t="s">
        <v>560</v>
      </c>
      <c r="J26" s="176">
        <v>22</v>
      </c>
    </row>
    <row r="27" spans="1:10" s="78" customFormat="1" ht="129.75" customHeight="1" x14ac:dyDescent="0.25">
      <c r="A27" s="1059"/>
      <c r="B27" s="1106"/>
      <c r="C27" s="16" t="s">
        <v>431</v>
      </c>
      <c r="D27" s="35" t="s">
        <v>210</v>
      </c>
      <c r="E27" s="33" t="s">
        <v>432</v>
      </c>
      <c r="F27" s="33" t="s">
        <v>433</v>
      </c>
      <c r="G27" s="33" t="s">
        <v>434</v>
      </c>
      <c r="H27" s="146" t="s">
        <v>50</v>
      </c>
      <c r="I27" s="194" t="s">
        <v>562</v>
      </c>
      <c r="J27" s="176">
        <v>23</v>
      </c>
    </row>
    <row r="28" spans="1:10" s="78" customFormat="1" ht="114" customHeight="1" thickBot="1" x14ac:dyDescent="0.3">
      <c r="A28" s="1060"/>
      <c r="B28" s="1107"/>
      <c r="C28" s="90" t="s">
        <v>211</v>
      </c>
      <c r="D28" s="91" t="s">
        <v>435</v>
      </c>
      <c r="E28" s="91" t="s">
        <v>140</v>
      </c>
      <c r="F28" s="91" t="s">
        <v>436</v>
      </c>
      <c r="G28" s="92" t="s">
        <v>315</v>
      </c>
      <c r="H28" s="147" t="s">
        <v>980</v>
      </c>
      <c r="I28" s="194" t="s">
        <v>561</v>
      </c>
      <c r="J28" s="176">
        <v>24</v>
      </c>
    </row>
    <row r="29" spans="1:10" s="78" customFormat="1" ht="89.25" customHeight="1" x14ac:dyDescent="0.25">
      <c r="A29" s="1052" t="s">
        <v>375</v>
      </c>
      <c r="B29" s="1038" t="s">
        <v>142</v>
      </c>
      <c r="C29" s="93" t="s">
        <v>143</v>
      </c>
      <c r="D29" s="94" t="s">
        <v>126</v>
      </c>
      <c r="E29" s="95" t="s">
        <v>127</v>
      </c>
      <c r="F29" s="95" t="s">
        <v>128</v>
      </c>
      <c r="G29" s="95" t="s">
        <v>316</v>
      </c>
      <c r="H29" s="148" t="s">
        <v>437</v>
      </c>
      <c r="I29" s="195" t="s">
        <v>562</v>
      </c>
      <c r="J29" s="183">
        <v>25</v>
      </c>
    </row>
    <row r="30" spans="1:10" s="78" customFormat="1" ht="255" customHeight="1" x14ac:dyDescent="0.25">
      <c r="A30" s="1053"/>
      <c r="B30" s="1039"/>
      <c r="C30" s="58" t="s">
        <v>14</v>
      </c>
      <c r="D30" s="36" t="s">
        <v>145</v>
      </c>
      <c r="E30" s="41" t="s">
        <v>146</v>
      </c>
      <c r="F30" s="41" t="s">
        <v>213</v>
      </c>
      <c r="G30" s="17" t="s">
        <v>509</v>
      </c>
      <c r="H30" s="149" t="s">
        <v>144</v>
      </c>
      <c r="I30" s="195" t="s">
        <v>562</v>
      </c>
      <c r="J30" s="183">
        <v>26</v>
      </c>
    </row>
    <row r="31" spans="1:10" s="78" customFormat="1" ht="120.75" customHeight="1" x14ac:dyDescent="0.25">
      <c r="A31" s="1053"/>
      <c r="B31" s="1039"/>
      <c r="C31" s="58" t="s">
        <v>15</v>
      </c>
      <c r="D31" s="36" t="s">
        <v>214</v>
      </c>
      <c r="E31" s="36" t="s">
        <v>147</v>
      </c>
      <c r="F31" s="36" t="s">
        <v>215</v>
      </c>
      <c r="G31" s="18" t="s">
        <v>438</v>
      </c>
      <c r="H31" s="149" t="s">
        <v>50</v>
      </c>
      <c r="I31" s="195" t="s">
        <v>562</v>
      </c>
      <c r="J31" s="183">
        <v>27</v>
      </c>
    </row>
    <row r="32" spans="1:10" s="78" customFormat="1" ht="95.25" customHeight="1" x14ac:dyDescent="0.25">
      <c r="A32" s="1053"/>
      <c r="B32" s="1039"/>
      <c r="C32" s="58" t="s">
        <v>16</v>
      </c>
      <c r="D32" s="36" t="s">
        <v>400</v>
      </c>
      <c r="E32" s="41" t="s">
        <v>94</v>
      </c>
      <c r="F32" s="41" t="s">
        <v>216</v>
      </c>
      <c r="G32" s="18" t="s">
        <v>148</v>
      </c>
      <c r="H32" s="149" t="s">
        <v>980</v>
      </c>
      <c r="I32" s="196" t="s">
        <v>561</v>
      </c>
      <c r="J32" s="179">
        <v>28</v>
      </c>
    </row>
    <row r="33" spans="1:10" s="78" customFormat="1" ht="137.25" customHeight="1" x14ac:dyDescent="0.25">
      <c r="A33" s="1053"/>
      <c r="B33" s="1039"/>
      <c r="C33" s="58" t="s">
        <v>17</v>
      </c>
      <c r="D33" s="36" t="s">
        <v>217</v>
      </c>
      <c r="E33" s="36" t="s">
        <v>439</v>
      </c>
      <c r="F33" s="36" t="s">
        <v>440</v>
      </c>
      <c r="G33" s="18" t="s">
        <v>441</v>
      </c>
      <c r="H33" s="149" t="s">
        <v>442</v>
      </c>
      <c r="I33" s="195" t="s">
        <v>562</v>
      </c>
      <c r="J33" s="183">
        <v>29</v>
      </c>
    </row>
    <row r="34" spans="1:10" s="78" customFormat="1" ht="62.1" customHeight="1" x14ac:dyDescent="0.25">
      <c r="A34" s="1053"/>
      <c r="B34" s="1039"/>
      <c r="C34" s="1039" t="s">
        <v>218</v>
      </c>
      <c r="D34" s="36" t="s">
        <v>154</v>
      </c>
      <c r="E34" s="36" t="s">
        <v>151</v>
      </c>
      <c r="F34" s="36" t="s">
        <v>150</v>
      </c>
      <c r="G34" s="18" t="s">
        <v>443</v>
      </c>
      <c r="H34" s="149" t="s">
        <v>42</v>
      </c>
      <c r="I34" s="195" t="s">
        <v>562</v>
      </c>
      <c r="J34" s="183">
        <v>30</v>
      </c>
    </row>
    <row r="35" spans="1:10" s="78" customFormat="1" ht="66.95" customHeight="1" x14ac:dyDescent="0.25">
      <c r="A35" s="1053"/>
      <c r="B35" s="1039"/>
      <c r="C35" s="1039"/>
      <c r="D35" s="36" t="s">
        <v>219</v>
      </c>
      <c r="E35" s="41" t="s">
        <v>71</v>
      </c>
      <c r="F35" s="41" t="s">
        <v>445</v>
      </c>
      <c r="G35" s="18" t="s">
        <v>444</v>
      </c>
      <c r="H35" s="149" t="s">
        <v>42</v>
      </c>
      <c r="I35" s="195" t="s">
        <v>562</v>
      </c>
      <c r="J35" s="183">
        <v>31</v>
      </c>
    </row>
    <row r="36" spans="1:10" s="78" customFormat="1" ht="201.75" customHeight="1" x14ac:dyDescent="0.25">
      <c r="A36" s="1053"/>
      <c r="B36" s="1039"/>
      <c r="C36" s="58" t="s">
        <v>18</v>
      </c>
      <c r="D36" s="36" t="s">
        <v>396</v>
      </c>
      <c r="E36" s="41" t="s">
        <v>222</v>
      </c>
      <c r="F36" s="41" t="s">
        <v>545</v>
      </c>
      <c r="G36" s="41" t="s">
        <v>546</v>
      </c>
      <c r="H36" s="1110" t="s">
        <v>4</v>
      </c>
      <c r="I36" s="197" t="s">
        <v>564</v>
      </c>
      <c r="J36" s="181">
        <v>32</v>
      </c>
    </row>
    <row r="37" spans="1:10" s="78" customFormat="1" ht="114" customHeight="1" x14ac:dyDescent="0.25">
      <c r="A37" s="1053"/>
      <c r="B37" s="1039"/>
      <c r="C37" s="58" t="s">
        <v>149</v>
      </c>
      <c r="D37" s="36" t="s">
        <v>220</v>
      </c>
      <c r="E37" s="41" t="s">
        <v>221</v>
      </c>
      <c r="F37" s="41" t="s">
        <v>93</v>
      </c>
      <c r="G37" s="41" t="s">
        <v>508</v>
      </c>
      <c r="H37" s="1110"/>
      <c r="I37" s="197" t="s">
        <v>564</v>
      </c>
      <c r="J37" s="181">
        <v>33</v>
      </c>
    </row>
    <row r="38" spans="1:10" s="78" customFormat="1" ht="85.5" customHeight="1" thickBot="1" x14ac:dyDescent="0.3">
      <c r="A38" s="1054"/>
      <c r="B38" s="1040"/>
      <c r="C38" s="96" t="s">
        <v>19</v>
      </c>
      <c r="D38" s="97" t="s">
        <v>223</v>
      </c>
      <c r="E38" s="98" t="s">
        <v>224</v>
      </c>
      <c r="F38" s="98" t="s">
        <v>93</v>
      </c>
      <c r="G38" s="98" t="s">
        <v>225</v>
      </c>
      <c r="H38" s="150" t="s">
        <v>152</v>
      </c>
      <c r="I38" s="197" t="s">
        <v>564</v>
      </c>
      <c r="J38" s="181">
        <v>34</v>
      </c>
    </row>
    <row r="39" spans="1:10" s="78" customFormat="1" ht="39.950000000000003" customHeight="1" x14ac:dyDescent="0.25">
      <c r="A39" s="1055" t="s">
        <v>375</v>
      </c>
      <c r="B39" s="1064" t="s">
        <v>9</v>
      </c>
      <c r="C39" s="1127" t="s">
        <v>20</v>
      </c>
      <c r="D39" s="1073" t="s">
        <v>153</v>
      </c>
      <c r="E39" s="1036" t="s">
        <v>226</v>
      </c>
      <c r="F39" s="1036" t="s">
        <v>227</v>
      </c>
      <c r="G39" s="99" t="s">
        <v>228</v>
      </c>
      <c r="H39" s="1109" t="s">
        <v>533</v>
      </c>
      <c r="I39" s="198" t="s">
        <v>563</v>
      </c>
      <c r="J39" s="180">
        <v>35</v>
      </c>
    </row>
    <row r="40" spans="1:10" s="78" customFormat="1" ht="39" customHeight="1" x14ac:dyDescent="0.25">
      <c r="A40" s="1056"/>
      <c r="B40" s="1065"/>
      <c r="C40" s="1037"/>
      <c r="D40" s="1074"/>
      <c r="E40" s="1031"/>
      <c r="F40" s="1031"/>
      <c r="G40" s="20" t="s">
        <v>229</v>
      </c>
      <c r="H40" s="1032"/>
      <c r="I40" s="198" t="s">
        <v>563</v>
      </c>
      <c r="J40" s="180">
        <v>36</v>
      </c>
    </row>
    <row r="41" spans="1:10" s="78" customFormat="1" ht="83.25" customHeight="1" x14ac:dyDescent="0.25">
      <c r="A41" s="1056"/>
      <c r="B41" s="1065"/>
      <c r="C41" s="1037"/>
      <c r="D41" s="1074"/>
      <c r="E41" s="1031"/>
      <c r="F41" s="1031"/>
      <c r="G41" s="20" t="s">
        <v>230</v>
      </c>
      <c r="H41" s="1032"/>
      <c r="I41" s="198" t="s">
        <v>563</v>
      </c>
      <c r="J41" s="180">
        <v>37</v>
      </c>
    </row>
    <row r="42" spans="1:10" s="78" customFormat="1" ht="114.75" customHeight="1" x14ac:dyDescent="0.25">
      <c r="A42" s="1056"/>
      <c r="B42" s="1065"/>
      <c r="C42" s="56" t="s">
        <v>21</v>
      </c>
      <c r="D42" s="19" t="s">
        <v>231</v>
      </c>
      <c r="E42" s="20" t="s">
        <v>232</v>
      </c>
      <c r="F42" s="20" t="s">
        <v>233</v>
      </c>
      <c r="G42" s="20" t="s">
        <v>532</v>
      </c>
      <c r="H42" s="151" t="s">
        <v>44</v>
      </c>
      <c r="I42" s="198" t="s">
        <v>563</v>
      </c>
      <c r="J42" s="180">
        <v>38</v>
      </c>
    </row>
    <row r="43" spans="1:10" s="78" customFormat="1" ht="51.75" customHeight="1" x14ac:dyDescent="0.25">
      <c r="A43" s="1056"/>
      <c r="B43" s="1065"/>
      <c r="C43" s="1037" t="s">
        <v>22</v>
      </c>
      <c r="D43" s="19" t="s">
        <v>155</v>
      </c>
      <c r="E43" s="20" t="s">
        <v>156</v>
      </c>
      <c r="F43" s="20" t="s">
        <v>157</v>
      </c>
      <c r="G43" s="134" t="s">
        <v>240</v>
      </c>
      <c r="H43" s="151" t="s">
        <v>45</v>
      </c>
      <c r="I43" s="198" t="s">
        <v>563</v>
      </c>
      <c r="J43" s="180">
        <v>39</v>
      </c>
    </row>
    <row r="44" spans="1:10" s="78" customFormat="1" ht="48" customHeight="1" x14ac:dyDescent="0.25">
      <c r="A44" s="1056"/>
      <c r="B44" s="1065"/>
      <c r="C44" s="1037"/>
      <c r="D44" s="19" t="s">
        <v>401</v>
      </c>
      <c r="E44" s="20" t="s">
        <v>158</v>
      </c>
      <c r="F44" s="20" t="s">
        <v>234</v>
      </c>
      <c r="G44" s="135" t="s">
        <v>524</v>
      </c>
      <c r="H44" s="151" t="s">
        <v>446</v>
      </c>
      <c r="I44" s="198" t="s">
        <v>563</v>
      </c>
      <c r="J44" s="180">
        <v>40</v>
      </c>
    </row>
    <row r="45" spans="1:10" s="78" customFormat="1" ht="48.95" customHeight="1" x14ac:dyDescent="0.25">
      <c r="A45" s="1056"/>
      <c r="B45" s="1065"/>
      <c r="C45" s="1037"/>
      <c r="D45" s="19" t="s">
        <v>235</v>
      </c>
      <c r="E45" s="20" t="s">
        <v>159</v>
      </c>
      <c r="F45" s="20" t="s">
        <v>160</v>
      </c>
      <c r="G45" s="135" t="s">
        <v>524</v>
      </c>
      <c r="H45" s="151" t="s">
        <v>45</v>
      </c>
      <c r="I45" s="198" t="s">
        <v>563</v>
      </c>
      <c r="J45" s="180">
        <v>41</v>
      </c>
    </row>
    <row r="46" spans="1:10" s="78" customFormat="1" ht="93.75" customHeight="1" x14ac:dyDescent="0.25">
      <c r="A46" s="1056"/>
      <c r="B46" s="1065"/>
      <c r="C46" s="1037" t="s">
        <v>236</v>
      </c>
      <c r="D46" s="19" t="s">
        <v>534</v>
      </c>
      <c r="E46" s="20" t="s">
        <v>238</v>
      </c>
      <c r="F46" s="20" t="s">
        <v>239</v>
      </c>
      <c r="G46" s="59" t="s">
        <v>240</v>
      </c>
      <c r="H46" s="151" t="s">
        <v>46</v>
      </c>
      <c r="I46" s="198" t="s">
        <v>563</v>
      </c>
      <c r="J46" s="180">
        <v>42</v>
      </c>
    </row>
    <row r="47" spans="1:10" s="78" customFormat="1" ht="50.25" customHeight="1" x14ac:dyDescent="0.25">
      <c r="A47" s="1056"/>
      <c r="B47" s="1065"/>
      <c r="C47" s="1037"/>
      <c r="D47" s="19" t="s">
        <v>241</v>
      </c>
      <c r="E47" s="20" t="s">
        <v>242</v>
      </c>
      <c r="F47" s="20" t="s">
        <v>243</v>
      </c>
      <c r="G47" s="134" t="s">
        <v>535</v>
      </c>
      <c r="H47" s="152" t="s">
        <v>447</v>
      </c>
      <c r="I47" s="198" t="s">
        <v>563</v>
      </c>
      <c r="J47" s="180">
        <v>43</v>
      </c>
    </row>
    <row r="48" spans="1:10" s="78" customFormat="1" ht="36" customHeight="1" x14ac:dyDescent="0.25">
      <c r="A48" s="1056"/>
      <c r="B48" s="1065"/>
      <c r="C48" s="1037"/>
      <c r="D48" s="1031" t="s">
        <v>237</v>
      </c>
      <c r="E48" s="20" t="s">
        <v>161</v>
      </c>
      <c r="F48" s="20" t="s">
        <v>245</v>
      </c>
      <c r="G48" s="59" t="s">
        <v>246</v>
      </c>
      <c r="H48" s="1124" t="s">
        <v>244</v>
      </c>
      <c r="I48" s="198" t="s">
        <v>563</v>
      </c>
      <c r="J48" s="180">
        <v>44</v>
      </c>
    </row>
    <row r="49" spans="1:10" s="78" customFormat="1" ht="41.1" customHeight="1" x14ac:dyDescent="0.25">
      <c r="A49" s="1056"/>
      <c r="B49" s="1065"/>
      <c r="C49" s="1037"/>
      <c r="D49" s="1031"/>
      <c r="E49" s="20" t="s">
        <v>248</v>
      </c>
      <c r="F49" s="20" t="s">
        <v>247</v>
      </c>
      <c r="G49" s="59" t="s">
        <v>249</v>
      </c>
      <c r="H49" s="1124"/>
      <c r="I49" s="198" t="s">
        <v>563</v>
      </c>
      <c r="J49" s="180">
        <v>45</v>
      </c>
    </row>
    <row r="50" spans="1:10" s="78" customFormat="1" ht="96" customHeight="1" x14ac:dyDescent="0.25">
      <c r="A50" s="1056"/>
      <c r="B50" s="1065"/>
      <c r="C50" s="1037" t="s">
        <v>741</v>
      </c>
      <c r="D50" s="20" t="s">
        <v>250</v>
      </c>
      <c r="E50" s="1031" t="s">
        <v>163</v>
      </c>
      <c r="F50" s="1031" t="s">
        <v>252</v>
      </c>
      <c r="G50" s="1108" t="s">
        <v>448</v>
      </c>
      <c r="H50" s="1032" t="s">
        <v>536</v>
      </c>
      <c r="I50" s="1120" t="s">
        <v>563</v>
      </c>
      <c r="J50" s="1114">
        <v>46</v>
      </c>
    </row>
    <row r="51" spans="1:10" s="78" customFormat="1" ht="45.75" customHeight="1" x14ac:dyDescent="0.25">
      <c r="A51" s="1056"/>
      <c r="B51" s="1065"/>
      <c r="C51" s="1037"/>
      <c r="D51" s="20" t="s">
        <v>251</v>
      </c>
      <c r="E51" s="1031"/>
      <c r="F51" s="1031"/>
      <c r="G51" s="1108"/>
      <c r="H51" s="1032"/>
      <c r="I51" s="1121"/>
      <c r="J51" s="1116"/>
    </row>
    <row r="52" spans="1:10" s="78" customFormat="1" ht="59.45" customHeight="1" x14ac:dyDescent="0.25">
      <c r="A52" s="1056"/>
      <c r="B52" s="1065"/>
      <c r="C52" s="1037"/>
      <c r="D52" s="20" t="s">
        <v>162</v>
      </c>
      <c r="E52" s="20" t="s">
        <v>165</v>
      </c>
      <c r="F52" s="20" t="s">
        <v>253</v>
      </c>
      <c r="G52" s="59" t="s">
        <v>455</v>
      </c>
      <c r="H52" s="151" t="s">
        <v>164</v>
      </c>
      <c r="I52" s="198" t="s">
        <v>563</v>
      </c>
      <c r="J52" s="180">
        <v>47</v>
      </c>
    </row>
    <row r="53" spans="1:10" s="78" customFormat="1" ht="141.75" customHeight="1" x14ac:dyDescent="0.25">
      <c r="A53" s="1056"/>
      <c r="B53" s="1065"/>
      <c r="C53" s="1037" t="s">
        <v>23</v>
      </c>
      <c r="D53" s="20" t="s">
        <v>254</v>
      </c>
      <c r="E53" s="20" t="s">
        <v>166</v>
      </c>
      <c r="F53" s="20" t="s">
        <v>449</v>
      </c>
      <c r="G53" s="59" t="s">
        <v>454</v>
      </c>
      <c r="H53" s="151" t="s">
        <v>47</v>
      </c>
      <c r="I53" s="199" t="s">
        <v>559</v>
      </c>
      <c r="J53" s="177">
        <v>48</v>
      </c>
    </row>
    <row r="54" spans="1:10" s="78" customFormat="1" ht="81" customHeight="1" x14ac:dyDescent="0.25">
      <c r="A54" s="1056"/>
      <c r="B54" s="1065"/>
      <c r="C54" s="1037"/>
      <c r="D54" s="20" t="s">
        <v>547</v>
      </c>
      <c r="E54" s="134" t="s">
        <v>548</v>
      </c>
      <c r="F54" s="134" t="s">
        <v>549</v>
      </c>
      <c r="G54" s="20" t="s">
        <v>550</v>
      </c>
      <c r="H54" s="151" t="s">
        <v>255</v>
      </c>
      <c r="I54" s="199" t="s">
        <v>559</v>
      </c>
      <c r="J54" s="177">
        <v>49</v>
      </c>
    </row>
    <row r="55" spans="1:10" s="78" customFormat="1" ht="189" customHeight="1" x14ac:dyDescent="0.25">
      <c r="A55" s="1056"/>
      <c r="B55" s="1065"/>
      <c r="C55" s="1037" t="s">
        <v>24</v>
      </c>
      <c r="D55" s="1077" t="s">
        <v>543</v>
      </c>
      <c r="E55" s="1077" t="s">
        <v>544</v>
      </c>
      <c r="F55" s="1077" t="s">
        <v>538</v>
      </c>
      <c r="G55" s="1079" t="s">
        <v>539</v>
      </c>
      <c r="H55" s="1024" t="s">
        <v>451</v>
      </c>
      <c r="I55" s="1120" t="s">
        <v>562</v>
      </c>
      <c r="J55" s="1114">
        <v>50</v>
      </c>
    </row>
    <row r="56" spans="1:10" s="78" customFormat="1" ht="36.6" customHeight="1" x14ac:dyDescent="0.25">
      <c r="A56" s="1056"/>
      <c r="B56" s="1065"/>
      <c r="C56" s="1037"/>
      <c r="D56" s="1078"/>
      <c r="E56" s="1078"/>
      <c r="F56" s="1078"/>
      <c r="G56" s="1079"/>
      <c r="H56" s="1024"/>
      <c r="I56" s="1121"/>
      <c r="J56" s="1115"/>
    </row>
    <row r="57" spans="1:10" s="78" customFormat="1" ht="55.5" customHeight="1" x14ac:dyDescent="0.25">
      <c r="A57" s="1056"/>
      <c r="B57" s="1065"/>
      <c r="C57" s="1037"/>
      <c r="D57" s="1078"/>
      <c r="E57" s="1078"/>
      <c r="F57" s="1078"/>
      <c r="G57" s="1079"/>
      <c r="H57" s="1024"/>
      <c r="I57" s="1121"/>
      <c r="J57" s="1116"/>
    </row>
    <row r="58" spans="1:10" s="78" customFormat="1" ht="128.25" customHeight="1" x14ac:dyDescent="0.25">
      <c r="A58" s="1056"/>
      <c r="B58" s="1065"/>
      <c r="C58" s="15" t="s">
        <v>167</v>
      </c>
      <c r="D58" s="6" t="s">
        <v>256</v>
      </c>
      <c r="E58" s="6" t="s">
        <v>257</v>
      </c>
      <c r="F58" s="6" t="s">
        <v>168</v>
      </c>
      <c r="G58" s="22" t="s">
        <v>454</v>
      </c>
      <c r="H58" s="153" t="s">
        <v>48</v>
      </c>
      <c r="I58" s="198" t="s">
        <v>558</v>
      </c>
      <c r="J58" s="180">
        <v>51</v>
      </c>
    </row>
    <row r="59" spans="1:10" s="78" customFormat="1" ht="135.75" customHeight="1" x14ac:dyDescent="0.25">
      <c r="A59" s="1056"/>
      <c r="B59" s="1065"/>
      <c r="C59" s="15" t="s">
        <v>452</v>
      </c>
      <c r="D59" s="6" t="s">
        <v>402</v>
      </c>
      <c r="E59" s="6" t="s">
        <v>258</v>
      </c>
      <c r="F59" s="6" t="s">
        <v>403</v>
      </c>
      <c r="G59" s="6" t="s">
        <v>454</v>
      </c>
      <c r="H59" s="151" t="s">
        <v>453</v>
      </c>
      <c r="I59" s="199" t="s">
        <v>559</v>
      </c>
      <c r="J59" s="177">
        <v>52</v>
      </c>
    </row>
    <row r="60" spans="1:10" s="78" customFormat="1" ht="88.5" customHeight="1" thickBot="1" x14ac:dyDescent="0.3">
      <c r="A60" s="1057"/>
      <c r="B60" s="1066"/>
      <c r="C60" s="100" t="s">
        <v>25</v>
      </c>
      <c r="D60" s="101" t="s">
        <v>169</v>
      </c>
      <c r="E60" s="102" t="s">
        <v>170</v>
      </c>
      <c r="F60" s="101" t="s">
        <v>141</v>
      </c>
      <c r="G60" s="136" t="s">
        <v>537</v>
      </c>
      <c r="H60" s="154" t="s">
        <v>171</v>
      </c>
      <c r="I60" s="198" t="s">
        <v>561</v>
      </c>
      <c r="J60" s="180">
        <v>53</v>
      </c>
    </row>
    <row r="61" spans="1:10" s="78" customFormat="1" ht="96" customHeight="1" x14ac:dyDescent="0.25">
      <c r="A61" s="1096" t="s">
        <v>375</v>
      </c>
      <c r="B61" s="1070" t="s">
        <v>456</v>
      </c>
      <c r="C61" s="103" t="s">
        <v>33</v>
      </c>
      <c r="D61" s="104" t="s">
        <v>259</v>
      </c>
      <c r="E61" s="104" t="s">
        <v>260</v>
      </c>
      <c r="F61" s="104" t="s">
        <v>457</v>
      </c>
      <c r="G61" s="105" t="s">
        <v>261</v>
      </c>
      <c r="H61" s="155" t="s">
        <v>981</v>
      </c>
      <c r="I61" s="200" t="s">
        <v>561</v>
      </c>
      <c r="J61" s="182">
        <v>54</v>
      </c>
    </row>
    <row r="62" spans="1:10" s="78" customFormat="1" ht="58.5" customHeight="1" x14ac:dyDescent="0.25">
      <c r="A62" s="1097"/>
      <c r="B62" s="1071"/>
      <c r="C62" s="1041" t="s">
        <v>34</v>
      </c>
      <c r="D62" s="24" t="s">
        <v>130</v>
      </c>
      <c r="E62" s="23" t="s">
        <v>131</v>
      </c>
      <c r="F62" s="24" t="s">
        <v>262</v>
      </c>
      <c r="G62" s="23" t="s">
        <v>265</v>
      </c>
      <c r="H62" s="443" t="s">
        <v>49</v>
      </c>
      <c r="I62" s="200" t="s">
        <v>561</v>
      </c>
      <c r="J62" s="182">
        <v>55</v>
      </c>
    </row>
    <row r="63" spans="1:10" s="78" customFormat="1" ht="69.95" customHeight="1" x14ac:dyDescent="0.25">
      <c r="A63" s="1097"/>
      <c r="B63" s="1071"/>
      <c r="C63" s="1041"/>
      <c r="D63" s="37" t="s">
        <v>132</v>
      </c>
      <c r="E63" s="23" t="s">
        <v>133</v>
      </c>
      <c r="F63" s="24" t="s">
        <v>263</v>
      </c>
      <c r="G63" s="23" t="s">
        <v>266</v>
      </c>
      <c r="H63" s="443" t="s">
        <v>264</v>
      </c>
      <c r="I63" s="200" t="s">
        <v>561</v>
      </c>
      <c r="J63" s="182">
        <v>56</v>
      </c>
    </row>
    <row r="64" spans="1:10" s="78" customFormat="1" ht="128.1" customHeight="1" x14ac:dyDescent="0.25">
      <c r="A64" s="1097"/>
      <c r="B64" s="1071"/>
      <c r="C64" s="1041" t="s">
        <v>35</v>
      </c>
      <c r="D64" s="60" t="s">
        <v>108</v>
      </c>
      <c r="E64" s="23" t="s">
        <v>267</v>
      </c>
      <c r="F64" s="23" t="s">
        <v>268</v>
      </c>
      <c r="G64" s="23" t="s">
        <v>269</v>
      </c>
      <c r="H64" s="443" t="s">
        <v>49</v>
      </c>
      <c r="I64" s="200" t="s">
        <v>561</v>
      </c>
      <c r="J64" s="182">
        <v>57</v>
      </c>
    </row>
    <row r="65" spans="1:10" s="78" customFormat="1" ht="75" customHeight="1" x14ac:dyDescent="0.25">
      <c r="A65" s="1097"/>
      <c r="B65" s="1071"/>
      <c r="C65" s="1041"/>
      <c r="D65" s="23" t="s">
        <v>109</v>
      </c>
      <c r="E65" s="23" t="s">
        <v>110</v>
      </c>
      <c r="F65" s="23" t="s">
        <v>270</v>
      </c>
      <c r="G65" s="23" t="s">
        <v>458</v>
      </c>
      <c r="H65" s="443" t="s">
        <v>49</v>
      </c>
      <c r="I65" s="200" t="s">
        <v>561</v>
      </c>
      <c r="J65" s="182">
        <v>58</v>
      </c>
    </row>
    <row r="66" spans="1:10" s="78" customFormat="1" ht="75.75" customHeight="1" thickBot="1" x14ac:dyDescent="0.3">
      <c r="A66" s="1098"/>
      <c r="B66" s="1072"/>
      <c r="C66" s="106" t="s">
        <v>459</v>
      </c>
      <c r="D66" s="107" t="s">
        <v>271</v>
      </c>
      <c r="E66" s="107" t="s">
        <v>271</v>
      </c>
      <c r="F66" s="107" t="s">
        <v>271</v>
      </c>
      <c r="G66" s="108" t="s">
        <v>460</v>
      </c>
      <c r="H66" s="444" t="s">
        <v>404</v>
      </c>
      <c r="I66" s="200" t="s">
        <v>561</v>
      </c>
      <c r="J66" s="182">
        <v>59</v>
      </c>
    </row>
    <row r="67" spans="1:10" s="78" customFormat="1" ht="81" customHeight="1" x14ac:dyDescent="0.25">
      <c r="A67" s="1061" t="s">
        <v>375</v>
      </c>
      <c r="B67" s="1067" t="s">
        <v>8</v>
      </c>
      <c r="C67" s="1091" t="s">
        <v>461</v>
      </c>
      <c r="D67" s="1089" t="s">
        <v>507</v>
      </c>
      <c r="E67" s="1087" t="s">
        <v>58</v>
      </c>
      <c r="F67" s="109" t="s">
        <v>462</v>
      </c>
      <c r="G67" s="110" t="s">
        <v>60</v>
      </c>
      <c r="H67" s="1022" t="s">
        <v>463</v>
      </c>
      <c r="I67" s="201" t="s">
        <v>553</v>
      </c>
      <c r="J67" s="185">
        <v>60</v>
      </c>
    </row>
    <row r="68" spans="1:10" s="78" customFormat="1" ht="101.25" customHeight="1" x14ac:dyDescent="0.25">
      <c r="A68" s="1062"/>
      <c r="B68" s="1068"/>
      <c r="C68" s="1092"/>
      <c r="D68" s="1090"/>
      <c r="E68" s="1088"/>
      <c r="F68" s="38" t="s">
        <v>59</v>
      </c>
      <c r="G68" s="25" t="s">
        <v>480</v>
      </c>
      <c r="H68" s="1023"/>
      <c r="I68" s="201" t="s">
        <v>553</v>
      </c>
      <c r="J68" s="185">
        <v>61</v>
      </c>
    </row>
    <row r="69" spans="1:10" s="78" customFormat="1" ht="118.5" customHeight="1" x14ac:dyDescent="0.25">
      <c r="A69" s="1062"/>
      <c r="B69" s="1068"/>
      <c r="C69" s="67" t="s">
        <v>37</v>
      </c>
      <c r="D69" s="38" t="s">
        <v>61</v>
      </c>
      <c r="E69" s="68" t="s">
        <v>62</v>
      </c>
      <c r="F69" s="38" t="s">
        <v>63</v>
      </c>
      <c r="G69" s="25" t="s">
        <v>481</v>
      </c>
      <c r="H69" s="156" t="s">
        <v>40</v>
      </c>
      <c r="I69" s="201" t="s">
        <v>553</v>
      </c>
      <c r="J69" s="185">
        <v>62</v>
      </c>
    </row>
    <row r="70" spans="1:10" s="78" customFormat="1" ht="181.5" customHeight="1" x14ac:dyDescent="0.25">
      <c r="A70" s="1062"/>
      <c r="B70" s="1068"/>
      <c r="C70" s="69" t="s">
        <v>64</v>
      </c>
      <c r="D70" s="38" t="s">
        <v>56</v>
      </c>
      <c r="E70" s="38" t="s">
        <v>57</v>
      </c>
      <c r="F70" s="38" t="s">
        <v>272</v>
      </c>
      <c r="G70" s="25" t="s">
        <v>482</v>
      </c>
      <c r="H70" s="156" t="s">
        <v>40</v>
      </c>
      <c r="I70" s="201" t="s">
        <v>553</v>
      </c>
      <c r="J70" s="185">
        <v>63</v>
      </c>
    </row>
    <row r="71" spans="1:10" s="78" customFormat="1" ht="92.25" customHeight="1" x14ac:dyDescent="0.25">
      <c r="A71" s="1062"/>
      <c r="B71" s="1068"/>
      <c r="C71" s="67" t="s">
        <v>38</v>
      </c>
      <c r="D71" s="38" t="s">
        <v>65</v>
      </c>
      <c r="E71" s="38" t="s">
        <v>450</v>
      </c>
      <c r="F71" s="38" t="s">
        <v>66</v>
      </c>
      <c r="G71" s="25" t="s">
        <v>483</v>
      </c>
      <c r="H71" s="157" t="s">
        <v>172</v>
      </c>
      <c r="I71" s="201" t="s">
        <v>553</v>
      </c>
      <c r="J71" s="185">
        <v>64</v>
      </c>
    </row>
    <row r="72" spans="1:10" s="78" customFormat="1" ht="63.75" customHeight="1" thickBot="1" x14ac:dyDescent="0.3">
      <c r="A72" s="1063"/>
      <c r="B72" s="1069"/>
      <c r="C72" s="111" t="s">
        <v>39</v>
      </c>
      <c r="D72" s="112" t="s">
        <v>67</v>
      </c>
      <c r="E72" s="112" t="s">
        <v>68</v>
      </c>
      <c r="F72" s="112" t="s">
        <v>273</v>
      </c>
      <c r="G72" s="113" t="s">
        <v>484</v>
      </c>
      <c r="H72" s="158" t="s">
        <v>40</v>
      </c>
      <c r="I72" s="201" t="s">
        <v>553</v>
      </c>
      <c r="J72" s="185">
        <v>65</v>
      </c>
    </row>
    <row r="73" spans="1:10" s="78" customFormat="1" ht="51" customHeight="1" x14ac:dyDescent="0.25">
      <c r="A73" s="1027" t="s">
        <v>375</v>
      </c>
      <c r="B73" s="1033" t="s">
        <v>173</v>
      </c>
      <c r="C73" s="1085" t="s">
        <v>26</v>
      </c>
      <c r="D73" s="114" t="s">
        <v>96</v>
      </c>
      <c r="E73" s="115" t="s">
        <v>97</v>
      </c>
      <c r="F73" s="115" t="s">
        <v>274</v>
      </c>
      <c r="G73" s="116" t="s">
        <v>275</v>
      </c>
      <c r="H73" s="1025" t="s">
        <v>125</v>
      </c>
      <c r="I73" s="202" t="s">
        <v>558</v>
      </c>
      <c r="J73" s="178">
        <v>66</v>
      </c>
    </row>
    <row r="74" spans="1:10" s="78" customFormat="1" ht="64.5" customHeight="1" x14ac:dyDescent="0.25">
      <c r="A74" s="1028"/>
      <c r="B74" s="1034"/>
      <c r="C74" s="1086"/>
      <c r="D74" s="40" t="s">
        <v>123</v>
      </c>
      <c r="E74" s="42" t="s">
        <v>124</v>
      </c>
      <c r="F74" s="70" t="s">
        <v>276</v>
      </c>
      <c r="G74" s="42" t="s">
        <v>485</v>
      </c>
      <c r="H74" s="1026"/>
      <c r="I74" s="202" t="s">
        <v>558</v>
      </c>
      <c r="J74" s="178">
        <v>67</v>
      </c>
    </row>
    <row r="75" spans="1:10" s="78" customFormat="1" ht="76.5" x14ac:dyDescent="0.25">
      <c r="A75" s="1028"/>
      <c r="B75" s="1034"/>
      <c r="C75" s="1086"/>
      <c r="D75" s="39" t="s">
        <v>98</v>
      </c>
      <c r="E75" s="27" t="s">
        <v>99</v>
      </c>
      <c r="F75" s="29" t="s">
        <v>277</v>
      </c>
      <c r="G75" s="26" t="s">
        <v>486</v>
      </c>
      <c r="H75" s="1026"/>
      <c r="I75" s="202" t="s">
        <v>558</v>
      </c>
      <c r="J75" s="178">
        <v>68</v>
      </c>
    </row>
    <row r="76" spans="1:10" s="78" customFormat="1" ht="156.75" customHeight="1" x14ac:dyDescent="0.25">
      <c r="A76" s="1028"/>
      <c r="B76" s="1034"/>
      <c r="C76" s="28" t="s">
        <v>27</v>
      </c>
      <c r="D76" s="39" t="s">
        <v>278</v>
      </c>
      <c r="E76" s="27" t="s">
        <v>100</v>
      </c>
      <c r="F76" s="29" t="s">
        <v>121</v>
      </c>
      <c r="G76" s="26" t="s">
        <v>487</v>
      </c>
      <c r="H76" s="445" t="s">
        <v>49</v>
      </c>
      <c r="I76" s="202" t="s">
        <v>558</v>
      </c>
      <c r="J76" s="178">
        <v>69</v>
      </c>
    </row>
    <row r="77" spans="1:10" s="78" customFormat="1" ht="120" customHeight="1" x14ac:dyDescent="0.25">
      <c r="A77" s="1028"/>
      <c r="B77" s="1034"/>
      <c r="C77" s="28" t="s">
        <v>28</v>
      </c>
      <c r="D77" s="29" t="s">
        <v>405</v>
      </c>
      <c r="E77" s="29" t="s">
        <v>406</v>
      </c>
      <c r="F77" s="29" t="s">
        <v>407</v>
      </c>
      <c r="G77" s="26" t="s">
        <v>540</v>
      </c>
      <c r="H77" s="445" t="s">
        <v>49</v>
      </c>
      <c r="I77" s="202" t="s">
        <v>558</v>
      </c>
      <c r="J77" s="178">
        <v>70</v>
      </c>
    </row>
    <row r="78" spans="1:10" s="78" customFormat="1" ht="53.25" customHeight="1" x14ac:dyDescent="0.25">
      <c r="A78" s="1028"/>
      <c r="B78" s="1034"/>
      <c r="C78" s="28" t="s">
        <v>29</v>
      </c>
      <c r="D78" s="39" t="s">
        <v>101</v>
      </c>
      <c r="E78" s="32" t="s">
        <v>464</v>
      </c>
      <c r="F78" s="32" t="s">
        <v>102</v>
      </c>
      <c r="G78" s="32" t="s">
        <v>488</v>
      </c>
      <c r="H78" s="445" t="s">
        <v>49</v>
      </c>
      <c r="I78" s="202" t="s">
        <v>558</v>
      </c>
      <c r="J78" s="178">
        <v>71</v>
      </c>
    </row>
    <row r="79" spans="1:10" s="78" customFormat="1" ht="78" customHeight="1" x14ac:dyDescent="0.25">
      <c r="A79" s="1028"/>
      <c r="B79" s="1034"/>
      <c r="C79" s="28" t="s">
        <v>30</v>
      </c>
      <c r="D79" s="40" t="s">
        <v>103</v>
      </c>
      <c r="E79" s="42" t="s">
        <v>104</v>
      </c>
      <c r="F79" s="42" t="s">
        <v>105</v>
      </c>
      <c r="G79" s="32" t="s">
        <v>279</v>
      </c>
      <c r="H79" s="445" t="s">
        <v>49</v>
      </c>
      <c r="I79" s="202" t="s">
        <v>558</v>
      </c>
      <c r="J79" s="178">
        <v>72</v>
      </c>
    </row>
    <row r="80" spans="1:10" s="78" customFormat="1" ht="57" customHeight="1" x14ac:dyDescent="0.25">
      <c r="A80" s="1028"/>
      <c r="B80" s="1034"/>
      <c r="C80" s="28" t="s">
        <v>31</v>
      </c>
      <c r="D80" s="40" t="s">
        <v>280</v>
      </c>
      <c r="E80" s="32" t="s">
        <v>281</v>
      </c>
      <c r="F80" s="42" t="s">
        <v>129</v>
      </c>
      <c r="G80" s="42" t="s">
        <v>282</v>
      </c>
      <c r="H80" s="445" t="s">
        <v>49</v>
      </c>
      <c r="I80" s="202" t="s">
        <v>558</v>
      </c>
      <c r="J80" s="178">
        <v>73</v>
      </c>
    </row>
    <row r="81" spans="1:10" s="78" customFormat="1" ht="135" customHeight="1" x14ac:dyDescent="0.25">
      <c r="A81" s="1028"/>
      <c r="B81" s="1034"/>
      <c r="C81" s="28" t="s">
        <v>32</v>
      </c>
      <c r="D81" s="40" t="s">
        <v>106</v>
      </c>
      <c r="E81" s="42" t="s">
        <v>107</v>
      </c>
      <c r="F81" s="32" t="s">
        <v>122</v>
      </c>
      <c r="G81" s="32" t="s">
        <v>283</v>
      </c>
      <c r="H81" s="445" t="s">
        <v>49</v>
      </c>
      <c r="I81" s="202" t="s">
        <v>558</v>
      </c>
      <c r="J81" s="178">
        <v>74</v>
      </c>
    </row>
    <row r="82" spans="1:10" s="78" customFormat="1" ht="53.25" customHeight="1" x14ac:dyDescent="0.25">
      <c r="A82" s="1028"/>
      <c r="B82" s="1034"/>
      <c r="C82" s="28" t="s">
        <v>174</v>
      </c>
      <c r="D82" s="40" t="s">
        <v>176</v>
      </c>
      <c r="E82" s="32" t="s">
        <v>465</v>
      </c>
      <c r="F82" s="42" t="s">
        <v>284</v>
      </c>
      <c r="G82" s="32" t="s">
        <v>285</v>
      </c>
      <c r="H82" s="159" t="s">
        <v>175</v>
      </c>
      <c r="I82" s="202" t="s">
        <v>564</v>
      </c>
      <c r="J82" s="178">
        <v>75</v>
      </c>
    </row>
    <row r="83" spans="1:10" s="78" customFormat="1" ht="90" customHeight="1" x14ac:dyDescent="0.25">
      <c r="A83" s="1028"/>
      <c r="B83" s="1034"/>
      <c r="C83" s="71" t="s">
        <v>5</v>
      </c>
      <c r="D83" s="61" t="s">
        <v>119</v>
      </c>
      <c r="E83" s="31" t="s">
        <v>120</v>
      </c>
      <c r="F83" s="31" t="s">
        <v>286</v>
      </c>
      <c r="G83" s="43" t="s">
        <v>287</v>
      </c>
      <c r="H83" s="446" t="s">
        <v>49</v>
      </c>
      <c r="I83" s="202" t="s">
        <v>558</v>
      </c>
      <c r="J83" s="178">
        <v>76</v>
      </c>
    </row>
    <row r="84" spans="1:10" s="78" customFormat="1" ht="166.5" customHeight="1" x14ac:dyDescent="0.25">
      <c r="A84" s="1028"/>
      <c r="B84" s="1034"/>
      <c r="C84" s="72" t="s">
        <v>408</v>
      </c>
      <c r="D84" s="73" t="s">
        <v>467</v>
      </c>
      <c r="E84" s="74" t="s">
        <v>92</v>
      </c>
      <c r="F84" s="74" t="s">
        <v>466</v>
      </c>
      <c r="G84" s="43" t="s">
        <v>489</v>
      </c>
      <c r="H84" s="160" t="s">
        <v>982</v>
      </c>
      <c r="I84" s="202" t="s">
        <v>564</v>
      </c>
      <c r="J84" s="178">
        <v>77</v>
      </c>
    </row>
    <row r="85" spans="1:10" s="78" customFormat="1" ht="56.25" customHeight="1" x14ac:dyDescent="0.25">
      <c r="A85" s="1028"/>
      <c r="B85" s="1034"/>
      <c r="C85" s="30" t="s">
        <v>292</v>
      </c>
      <c r="D85" s="31" t="s">
        <v>525</v>
      </c>
      <c r="E85" s="32" t="s">
        <v>289</v>
      </c>
      <c r="F85" s="31" t="s">
        <v>290</v>
      </c>
      <c r="G85" s="42" t="s">
        <v>468</v>
      </c>
      <c r="H85" s="1030" t="s">
        <v>846</v>
      </c>
      <c r="I85" s="202" t="s">
        <v>575</v>
      </c>
      <c r="J85" s="178">
        <v>78</v>
      </c>
    </row>
    <row r="86" spans="1:10" s="78" customFormat="1" ht="46.5" customHeight="1" x14ac:dyDescent="0.25">
      <c r="A86" s="1028"/>
      <c r="B86" s="1034"/>
      <c r="C86" s="30" t="s">
        <v>293</v>
      </c>
      <c r="D86" s="31" t="s">
        <v>526</v>
      </c>
      <c r="E86" s="32" t="s">
        <v>291</v>
      </c>
      <c r="F86" s="31" t="s">
        <v>200</v>
      </c>
      <c r="G86" s="133" t="s">
        <v>530</v>
      </c>
      <c r="H86" s="1030"/>
      <c r="I86" s="202" t="s">
        <v>575</v>
      </c>
      <c r="J86" s="178">
        <v>79</v>
      </c>
    </row>
    <row r="87" spans="1:10" s="78" customFormat="1" ht="94.5" customHeight="1" x14ac:dyDescent="0.25">
      <c r="A87" s="1028"/>
      <c r="B87" s="1034"/>
      <c r="C87" s="30" t="s">
        <v>294</v>
      </c>
      <c r="D87" s="132" t="s">
        <v>527</v>
      </c>
      <c r="E87" s="32" t="s">
        <v>469</v>
      </c>
      <c r="F87" s="31" t="s">
        <v>295</v>
      </c>
      <c r="G87" s="32" t="s">
        <v>470</v>
      </c>
      <c r="H87" s="1030"/>
      <c r="I87" s="202" t="s">
        <v>575</v>
      </c>
      <c r="J87" s="178">
        <v>80</v>
      </c>
    </row>
    <row r="88" spans="1:10" s="78" customFormat="1" ht="73.5" customHeight="1" x14ac:dyDescent="0.25">
      <c r="A88" s="1028"/>
      <c r="B88" s="1034"/>
      <c r="C88" s="30" t="s">
        <v>296</v>
      </c>
      <c r="D88" s="132" t="s">
        <v>528</v>
      </c>
      <c r="E88" s="133" t="s">
        <v>529</v>
      </c>
      <c r="F88" s="31" t="s">
        <v>471</v>
      </c>
      <c r="G88" s="32" t="s">
        <v>177</v>
      </c>
      <c r="H88" s="1030"/>
      <c r="I88" s="202" t="s">
        <v>575</v>
      </c>
      <c r="J88" s="178">
        <v>81</v>
      </c>
    </row>
    <row r="89" spans="1:10" s="78" customFormat="1" ht="63" customHeight="1" x14ac:dyDescent="0.25">
      <c r="A89" s="1028"/>
      <c r="B89" s="1034"/>
      <c r="C89" s="30" t="s">
        <v>297</v>
      </c>
      <c r="D89" s="31" t="s">
        <v>178</v>
      </c>
      <c r="E89" s="32" t="s">
        <v>179</v>
      </c>
      <c r="F89" s="31" t="s">
        <v>180</v>
      </c>
      <c r="G89" s="133" t="s">
        <v>531</v>
      </c>
      <c r="H89" s="1030"/>
      <c r="I89" s="202" t="s">
        <v>575</v>
      </c>
      <c r="J89" s="178">
        <v>82</v>
      </c>
    </row>
    <row r="90" spans="1:10" s="78" customFormat="1" ht="193.5" customHeight="1" x14ac:dyDescent="0.25">
      <c r="A90" s="1028"/>
      <c r="B90" s="1034"/>
      <c r="C90" s="75" t="s">
        <v>76</v>
      </c>
      <c r="D90" s="61" t="s">
        <v>111</v>
      </c>
      <c r="E90" s="61" t="s">
        <v>88</v>
      </c>
      <c r="F90" s="61" t="s">
        <v>472</v>
      </c>
      <c r="G90" s="32" t="s">
        <v>505</v>
      </c>
      <c r="H90" s="161" t="s">
        <v>36</v>
      </c>
      <c r="I90" s="202" t="s">
        <v>555</v>
      </c>
      <c r="J90" s="178">
        <v>83</v>
      </c>
    </row>
    <row r="91" spans="1:10" s="78" customFormat="1" ht="120" customHeight="1" x14ac:dyDescent="0.25">
      <c r="A91" s="1028"/>
      <c r="B91" s="1034"/>
      <c r="C91" s="75" t="s">
        <v>77</v>
      </c>
      <c r="D91" s="61" t="s">
        <v>78</v>
      </c>
      <c r="E91" s="61" t="s">
        <v>89</v>
      </c>
      <c r="F91" s="61" t="s">
        <v>473</v>
      </c>
      <c r="G91" s="32" t="s">
        <v>506</v>
      </c>
      <c r="H91" s="161" t="s">
        <v>36</v>
      </c>
      <c r="I91" s="202" t="s">
        <v>555</v>
      </c>
      <c r="J91" s="178">
        <v>84</v>
      </c>
    </row>
    <row r="92" spans="1:10" s="78" customFormat="1" ht="98.25" customHeight="1" thickBot="1" x14ac:dyDescent="0.3">
      <c r="A92" s="1029"/>
      <c r="B92" s="1035"/>
      <c r="C92" s="117" t="s">
        <v>79</v>
      </c>
      <c r="D92" s="118" t="s">
        <v>80</v>
      </c>
      <c r="E92" s="118" t="s">
        <v>90</v>
      </c>
      <c r="F92" s="118" t="s">
        <v>91</v>
      </c>
      <c r="G92" s="119" t="s">
        <v>298</v>
      </c>
      <c r="H92" s="162" t="s">
        <v>36</v>
      </c>
      <c r="I92" s="202" t="s">
        <v>555</v>
      </c>
      <c r="J92" s="178">
        <v>85</v>
      </c>
    </row>
    <row r="93" spans="1:10" s="78" customFormat="1" ht="150" customHeight="1" x14ac:dyDescent="0.25">
      <c r="A93" s="127" t="s">
        <v>318</v>
      </c>
      <c r="B93" s="128" t="s">
        <v>319</v>
      </c>
      <c r="C93" s="120" t="s">
        <v>320</v>
      </c>
      <c r="D93" s="120" t="s">
        <v>321</v>
      </c>
      <c r="E93" s="121" t="s">
        <v>474</v>
      </c>
      <c r="F93" s="121" t="s">
        <v>475</v>
      </c>
      <c r="G93" s="122" t="s">
        <v>476</v>
      </c>
      <c r="H93" s="163" t="s">
        <v>477</v>
      </c>
      <c r="I93" s="203" t="s">
        <v>554</v>
      </c>
      <c r="J93" s="179">
        <v>86</v>
      </c>
    </row>
    <row r="94" spans="1:10" s="78" customFormat="1" ht="231" customHeight="1" x14ac:dyDescent="0.25">
      <c r="A94" s="123" t="s">
        <v>322</v>
      </c>
      <c r="B94" s="48" t="s">
        <v>409</v>
      </c>
      <c r="C94" s="44" t="s">
        <v>478</v>
      </c>
      <c r="D94" s="47" t="s">
        <v>410</v>
      </c>
      <c r="E94" s="45" t="s">
        <v>323</v>
      </c>
      <c r="F94" s="45" t="s">
        <v>479</v>
      </c>
      <c r="G94" s="63" t="s">
        <v>491</v>
      </c>
      <c r="H94" s="138" t="s">
        <v>477</v>
      </c>
      <c r="I94" s="203" t="s">
        <v>554</v>
      </c>
      <c r="J94" s="179">
        <v>87</v>
      </c>
    </row>
    <row r="95" spans="1:10" s="78" customFormat="1" ht="120.75" customHeight="1" x14ac:dyDescent="0.25">
      <c r="A95" s="123" t="s">
        <v>324</v>
      </c>
      <c r="B95" s="48" t="s">
        <v>325</v>
      </c>
      <c r="C95" s="44" t="s">
        <v>326</v>
      </c>
      <c r="D95" s="47" t="s">
        <v>411</v>
      </c>
      <c r="E95" s="45" t="s">
        <v>327</v>
      </c>
      <c r="F95" s="45" t="s">
        <v>328</v>
      </c>
      <c r="G95" s="46" t="s">
        <v>490</v>
      </c>
      <c r="H95" s="138" t="s">
        <v>477</v>
      </c>
      <c r="I95" s="203" t="s">
        <v>554</v>
      </c>
      <c r="J95" s="179">
        <v>88</v>
      </c>
    </row>
    <row r="96" spans="1:10" s="78" customFormat="1" ht="203.25" customHeight="1" x14ac:dyDescent="0.25">
      <c r="A96" s="1042" t="s">
        <v>322</v>
      </c>
      <c r="B96" s="1020" t="s">
        <v>329</v>
      </c>
      <c r="C96" s="1075" t="s">
        <v>330</v>
      </c>
      <c r="D96" s="47" t="s">
        <v>498</v>
      </c>
      <c r="E96" s="45" t="s">
        <v>331</v>
      </c>
      <c r="F96" s="45" t="s">
        <v>332</v>
      </c>
      <c r="G96" s="46" t="s">
        <v>492</v>
      </c>
      <c r="H96" s="1021" t="s">
        <v>333</v>
      </c>
      <c r="I96" s="203" t="s">
        <v>554</v>
      </c>
      <c r="J96" s="179">
        <v>89</v>
      </c>
    </row>
    <row r="97" spans="1:10" ht="81" customHeight="1" x14ac:dyDescent="0.25">
      <c r="A97" s="1042"/>
      <c r="B97" s="1020"/>
      <c r="C97" s="1076"/>
      <c r="D97" s="64" t="s">
        <v>334</v>
      </c>
      <c r="E97" s="50" t="s">
        <v>335</v>
      </c>
      <c r="F97" s="50" t="s">
        <v>336</v>
      </c>
      <c r="G97" s="46" t="s">
        <v>493</v>
      </c>
      <c r="H97" s="1021"/>
      <c r="I97" s="203" t="s">
        <v>554</v>
      </c>
      <c r="J97" s="179">
        <v>90</v>
      </c>
    </row>
    <row r="98" spans="1:10" ht="52.5" customHeight="1" x14ac:dyDescent="0.25">
      <c r="A98" s="1042"/>
      <c r="B98" s="1020"/>
      <c r="C98" s="1076"/>
      <c r="D98" s="1080" t="s">
        <v>337</v>
      </c>
      <c r="E98" s="1075" t="s">
        <v>338</v>
      </c>
      <c r="F98" s="1075" t="s">
        <v>339</v>
      </c>
      <c r="G98" s="1083" t="s">
        <v>542</v>
      </c>
      <c r="H98" s="1021"/>
      <c r="I98" s="1119" t="s">
        <v>554</v>
      </c>
      <c r="J98" s="1112">
        <v>91</v>
      </c>
    </row>
    <row r="99" spans="1:10" ht="38.25" customHeight="1" x14ac:dyDescent="0.25">
      <c r="A99" s="1042"/>
      <c r="B99" s="1020"/>
      <c r="C99" s="1076"/>
      <c r="D99" s="1081"/>
      <c r="E99" s="1082"/>
      <c r="F99" s="1082"/>
      <c r="G99" s="1084"/>
      <c r="H99" s="1021"/>
      <c r="I99" s="1119"/>
      <c r="J99" s="1113"/>
    </row>
    <row r="100" spans="1:10" ht="75.75" customHeight="1" x14ac:dyDescent="0.25">
      <c r="A100" s="1042"/>
      <c r="B100" s="1020"/>
      <c r="C100" s="1076"/>
      <c r="D100" s="64" t="s">
        <v>340</v>
      </c>
      <c r="E100" s="45" t="s">
        <v>341</v>
      </c>
      <c r="F100" s="45" t="s">
        <v>342</v>
      </c>
      <c r="G100" s="46" t="s">
        <v>541</v>
      </c>
      <c r="H100" s="1021"/>
      <c r="I100" s="203" t="s">
        <v>554</v>
      </c>
      <c r="J100" s="179">
        <v>92</v>
      </c>
    </row>
    <row r="101" spans="1:10" ht="56.25" customHeight="1" x14ac:dyDescent="0.25">
      <c r="A101" s="1042"/>
      <c r="B101" s="1020"/>
      <c r="C101" s="1076"/>
      <c r="D101" s="64" t="s">
        <v>499</v>
      </c>
      <c r="E101" s="45" t="s">
        <v>501</v>
      </c>
      <c r="F101" s="45" t="s">
        <v>343</v>
      </c>
      <c r="G101" s="46" t="s">
        <v>494</v>
      </c>
      <c r="H101" s="204" t="s">
        <v>3</v>
      </c>
      <c r="I101" s="203" t="s">
        <v>559</v>
      </c>
      <c r="J101" s="179">
        <v>93</v>
      </c>
    </row>
    <row r="102" spans="1:10" ht="264.75" customHeight="1" x14ac:dyDescent="0.25">
      <c r="A102" s="1042"/>
      <c r="B102" s="1020"/>
      <c r="C102" s="1076"/>
      <c r="D102" s="64" t="s">
        <v>345</v>
      </c>
      <c r="E102" s="45" t="s">
        <v>346</v>
      </c>
      <c r="F102" s="45" t="s">
        <v>347</v>
      </c>
      <c r="G102" s="46" t="s">
        <v>514</v>
      </c>
      <c r="H102" s="205"/>
      <c r="I102" s="203" t="s">
        <v>559</v>
      </c>
      <c r="J102" s="179">
        <v>94</v>
      </c>
    </row>
    <row r="103" spans="1:10" ht="54" customHeight="1" x14ac:dyDescent="0.25">
      <c r="A103" s="1042"/>
      <c r="B103" s="1020"/>
      <c r="C103" s="1076"/>
      <c r="D103" s="64" t="s">
        <v>500</v>
      </c>
      <c r="E103" s="45" t="s">
        <v>502</v>
      </c>
      <c r="F103" s="45" t="s">
        <v>344</v>
      </c>
      <c r="G103" s="46" t="s">
        <v>495</v>
      </c>
      <c r="H103" s="138" t="s">
        <v>551</v>
      </c>
      <c r="I103" s="203" t="s">
        <v>553</v>
      </c>
      <c r="J103" s="186">
        <v>95</v>
      </c>
    </row>
    <row r="104" spans="1:10" ht="109.5" customHeight="1" x14ac:dyDescent="0.25">
      <c r="A104" s="1042" t="s">
        <v>348</v>
      </c>
      <c r="B104" s="1020" t="s">
        <v>349</v>
      </c>
      <c r="C104" s="50" t="s">
        <v>350</v>
      </c>
      <c r="D104" s="64" t="s">
        <v>351</v>
      </c>
      <c r="E104" s="50" t="s">
        <v>352</v>
      </c>
      <c r="F104" s="50" t="s">
        <v>353</v>
      </c>
      <c r="G104" s="46" t="s">
        <v>354</v>
      </c>
      <c r="H104" s="1021" t="s">
        <v>497</v>
      </c>
      <c r="I104" s="203" t="s">
        <v>560</v>
      </c>
      <c r="J104" s="179">
        <v>96</v>
      </c>
    </row>
    <row r="105" spans="1:10" ht="113.25" customHeight="1" x14ac:dyDescent="0.25">
      <c r="A105" s="1042"/>
      <c r="B105" s="1020"/>
      <c r="C105" s="50" t="s">
        <v>355</v>
      </c>
      <c r="D105" s="64" t="s">
        <v>356</v>
      </c>
      <c r="E105" s="50" t="s">
        <v>412</v>
      </c>
      <c r="F105" s="50" t="s">
        <v>416</v>
      </c>
      <c r="G105" s="46" t="s">
        <v>357</v>
      </c>
      <c r="H105" s="1021"/>
      <c r="I105" s="203" t="s">
        <v>560</v>
      </c>
      <c r="J105" s="179">
        <v>97</v>
      </c>
    </row>
    <row r="106" spans="1:10" ht="105" customHeight="1" x14ac:dyDescent="0.25">
      <c r="A106" s="1042"/>
      <c r="B106" s="1020"/>
      <c r="C106" s="50" t="s">
        <v>358</v>
      </c>
      <c r="D106" s="47" t="s">
        <v>413</v>
      </c>
      <c r="E106" s="45" t="s">
        <v>359</v>
      </c>
      <c r="F106" s="45" t="s">
        <v>360</v>
      </c>
      <c r="G106" s="46" t="s">
        <v>361</v>
      </c>
      <c r="H106" s="1021"/>
      <c r="I106" s="203" t="s">
        <v>560</v>
      </c>
      <c r="J106" s="179">
        <v>98</v>
      </c>
    </row>
    <row r="107" spans="1:10" ht="262.5" customHeight="1" x14ac:dyDescent="0.25">
      <c r="A107" s="1043" t="s">
        <v>362</v>
      </c>
      <c r="B107" s="1045" t="s">
        <v>362</v>
      </c>
      <c r="C107" s="129" t="s">
        <v>518</v>
      </c>
      <c r="D107" s="130" t="s">
        <v>521</v>
      </c>
      <c r="E107" s="131" t="s">
        <v>363</v>
      </c>
      <c r="F107" s="131" t="s">
        <v>519</v>
      </c>
      <c r="G107" s="46" t="s">
        <v>522</v>
      </c>
      <c r="H107" s="138" t="s">
        <v>364</v>
      </c>
      <c r="I107" s="203" t="s">
        <v>557</v>
      </c>
      <c r="J107" s="179">
        <v>99</v>
      </c>
    </row>
    <row r="108" spans="1:10" ht="78" customHeight="1" x14ac:dyDescent="0.25">
      <c r="A108" s="1043"/>
      <c r="B108" s="1045"/>
      <c r="C108" s="129" t="s">
        <v>512</v>
      </c>
      <c r="D108" s="131" t="s">
        <v>517</v>
      </c>
      <c r="E108" s="131" t="s">
        <v>515</v>
      </c>
      <c r="F108" s="131" t="s">
        <v>516</v>
      </c>
      <c r="G108" s="46" t="s">
        <v>389</v>
      </c>
      <c r="H108" s="138" t="s">
        <v>365</v>
      </c>
      <c r="I108" s="203" t="s">
        <v>557</v>
      </c>
      <c r="J108" s="179">
        <v>100</v>
      </c>
    </row>
    <row r="109" spans="1:10" ht="96" customHeight="1" x14ac:dyDescent="0.25">
      <c r="A109" s="1044"/>
      <c r="B109" s="1046"/>
      <c r="C109" s="44" t="s">
        <v>366</v>
      </c>
      <c r="D109" s="49" t="s">
        <v>367</v>
      </c>
      <c r="E109" s="45" t="s">
        <v>368</v>
      </c>
      <c r="F109" s="45" t="s">
        <v>369</v>
      </c>
      <c r="G109" s="46" t="s">
        <v>370</v>
      </c>
      <c r="H109" s="138" t="s">
        <v>414</v>
      </c>
      <c r="I109" s="203" t="s">
        <v>557</v>
      </c>
      <c r="J109" s="179">
        <v>101</v>
      </c>
    </row>
    <row r="110" spans="1:10" ht="186.75" customHeight="1" x14ac:dyDescent="0.25">
      <c r="A110" s="123" t="s">
        <v>504</v>
      </c>
      <c r="B110" s="51" t="s">
        <v>371</v>
      </c>
      <c r="C110" s="44" t="s">
        <v>372</v>
      </c>
      <c r="D110" s="47" t="s">
        <v>373</v>
      </c>
      <c r="E110" s="49" t="s">
        <v>373</v>
      </c>
      <c r="F110" s="45" t="s">
        <v>369</v>
      </c>
      <c r="G110" s="52" t="s">
        <v>374</v>
      </c>
      <c r="H110" s="138" t="s">
        <v>513</v>
      </c>
      <c r="I110" s="203" t="s">
        <v>557</v>
      </c>
      <c r="J110" s="179">
        <v>102</v>
      </c>
    </row>
    <row r="111" spans="1:10" ht="140.25" customHeight="1" x14ac:dyDescent="0.25">
      <c r="A111" s="1047" t="s">
        <v>375</v>
      </c>
      <c r="B111" s="1050" t="s">
        <v>376</v>
      </c>
      <c r="C111" s="44" t="s">
        <v>377</v>
      </c>
      <c r="D111" s="52" t="s">
        <v>378</v>
      </c>
      <c r="E111" s="62" t="s">
        <v>379</v>
      </c>
      <c r="F111" s="62" t="s">
        <v>380</v>
      </c>
      <c r="G111" s="55" t="s">
        <v>523</v>
      </c>
      <c r="H111" s="139" t="s">
        <v>381</v>
      </c>
      <c r="I111" s="203" t="s">
        <v>564</v>
      </c>
      <c r="J111" s="179">
        <v>103</v>
      </c>
    </row>
    <row r="112" spans="1:10" ht="99.75" customHeight="1" x14ac:dyDescent="0.25">
      <c r="A112" s="1048"/>
      <c r="B112" s="1051"/>
      <c r="C112" s="53" t="s">
        <v>382</v>
      </c>
      <c r="D112" s="54" t="s">
        <v>383</v>
      </c>
      <c r="E112" s="54" t="s">
        <v>384</v>
      </c>
      <c r="F112" s="54" t="s">
        <v>415</v>
      </c>
      <c r="G112" s="53" t="s">
        <v>520</v>
      </c>
      <c r="H112" s="140" t="s">
        <v>385</v>
      </c>
      <c r="I112" s="203" t="s">
        <v>564</v>
      </c>
      <c r="J112" s="179">
        <v>104</v>
      </c>
    </row>
    <row r="113" spans="1:10" ht="72.75" customHeight="1" thickBot="1" x14ac:dyDescent="0.3">
      <c r="A113" s="1049"/>
      <c r="B113" s="124" t="s">
        <v>496</v>
      </c>
      <c r="C113" s="125" t="s">
        <v>390</v>
      </c>
      <c r="D113" s="125" t="s">
        <v>386</v>
      </c>
      <c r="E113" s="126" t="s">
        <v>391</v>
      </c>
      <c r="F113" s="126" t="s">
        <v>387</v>
      </c>
      <c r="G113" s="125" t="s">
        <v>503</v>
      </c>
      <c r="H113" s="141" t="s">
        <v>388</v>
      </c>
      <c r="I113" s="203" t="s">
        <v>565</v>
      </c>
      <c r="J113" s="179">
        <v>105</v>
      </c>
    </row>
    <row r="114" spans="1:10" x14ac:dyDescent="0.25">
      <c r="J114" s="187"/>
    </row>
    <row r="115" spans="1:10" x14ac:dyDescent="0.25">
      <c r="J115" s="187"/>
    </row>
    <row r="116" spans="1:10" x14ac:dyDescent="0.25">
      <c r="J116" s="187"/>
    </row>
    <row r="117" spans="1:10" x14ac:dyDescent="0.25">
      <c r="J117" s="187"/>
    </row>
    <row r="118" spans="1:10" x14ac:dyDescent="0.25">
      <c r="J118" s="187"/>
    </row>
  </sheetData>
  <autoFilter ref="A4:J113"/>
  <mergeCells count="79">
    <mergeCell ref="J98:J99"/>
    <mergeCell ref="J55:J57"/>
    <mergeCell ref="J50:J51"/>
    <mergeCell ref="C2:J2"/>
    <mergeCell ref="I98:I99"/>
    <mergeCell ref="I50:I51"/>
    <mergeCell ref="I55:I57"/>
    <mergeCell ref="H14:H19"/>
    <mergeCell ref="C24:C26"/>
    <mergeCell ref="H24:H26"/>
    <mergeCell ref="C34:C35"/>
    <mergeCell ref="D48:D49"/>
    <mergeCell ref="H48:H49"/>
    <mergeCell ref="F39:F41"/>
    <mergeCell ref="C21:C22"/>
    <mergeCell ref="C39:C41"/>
    <mergeCell ref="H7:H9"/>
    <mergeCell ref="H5:H6"/>
    <mergeCell ref="A61:A66"/>
    <mergeCell ref="C46:C49"/>
    <mergeCell ref="C55:C57"/>
    <mergeCell ref="D7:D8"/>
    <mergeCell ref="C11:C13"/>
    <mergeCell ref="C5:C10"/>
    <mergeCell ref="A5:A22"/>
    <mergeCell ref="B23:B28"/>
    <mergeCell ref="G50:G51"/>
    <mergeCell ref="H39:H41"/>
    <mergeCell ref="H36:H37"/>
    <mergeCell ref="C14:C19"/>
    <mergeCell ref="F50:F51"/>
    <mergeCell ref="B5:B22"/>
    <mergeCell ref="D39:D41"/>
    <mergeCell ref="H104:H106"/>
    <mergeCell ref="C96:C103"/>
    <mergeCell ref="F55:F57"/>
    <mergeCell ref="G55:G57"/>
    <mergeCell ref="D98:D99"/>
    <mergeCell ref="E98:E99"/>
    <mergeCell ref="F98:F99"/>
    <mergeCell ref="G98:G99"/>
    <mergeCell ref="C73:C75"/>
    <mergeCell ref="E67:E68"/>
    <mergeCell ref="E55:E57"/>
    <mergeCell ref="D55:D57"/>
    <mergeCell ref="D67:D68"/>
    <mergeCell ref="C67:C68"/>
    <mergeCell ref="C64:C65"/>
    <mergeCell ref="A29:A38"/>
    <mergeCell ref="A39:A60"/>
    <mergeCell ref="A23:A28"/>
    <mergeCell ref="A67:A72"/>
    <mergeCell ref="C50:C52"/>
    <mergeCell ref="C43:C45"/>
    <mergeCell ref="B39:B60"/>
    <mergeCell ref="B67:B72"/>
    <mergeCell ref="B61:B66"/>
    <mergeCell ref="A107:A109"/>
    <mergeCell ref="B107:B109"/>
    <mergeCell ref="A111:A113"/>
    <mergeCell ref="B111:B112"/>
    <mergeCell ref="A104:A106"/>
    <mergeCell ref="B104:B106"/>
    <mergeCell ref="A2:B2"/>
    <mergeCell ref="B96:B103"/>
    <mergeCell ref="H96:H100"/>
    <mergeCell ref="H67:H68"/>
    <mergeCell ref="H55:H57"/>
    <mergeCell ref="H73:H75"/>
    <mergeCell ref="A73:A92"/>
    <mergeCell ref="H85:H89"/>
    <mergeCell ref="E50:E51"/>
    <mergeCell ref="H50:H51"/>
    <mergeCell ref="B73:B92"/>
    <mergeCell ref="E39:E41"/>
    <mergeCell ref="C53:C54"/>
    <mergeCell ref="B29:B38"/>
    <mergeCell ref="C62:C63"/>
    <mergeCell ref="A96:A103"/>
  </mergeCells>
  <pageMargins left="0.11811023622047245" right="0.11811023622047245" top="0.35433070866141736" bottom="0.35433070866141736" header="0.31496062992125984" footer="0.11811023622047245"/>
  <pageSetup paperSize="132" scale="22" fitToHeight="0" orientation="landscape" r:id="rId1"/>
  <headerFooter>
    <oddFooter>&amp;R&amp;P de &amp;N</oddFooter>
  </headerFooter>
  <rowBreaks count="1" manualBreakCount="1">
    <brk id="10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opLeftCell="A51" zoomScale="70" zoomScaleNormal="70" workbookViewId="0">
      <selection activeCell="D56" sqref="D56"/>
    </sheetView>
  </sheetViews>
  <sheetFormatPr baseColWidth="10" defaultColWidth="11.42578125" defaultRowHeight="14.25" x14ac:dyDescent="0.25"/>
  <cols>
    <col min="1" max="1" width="18.85546875" style="1" customWidth="1"/>
    <col min="2" max="2" width="23.28515625" style="2" customWidth="1"/>
    <col min="3" max="3" width="33.85546875" style="2" customWidth="1"/>
    <col min="4" max="4" width="38" style="21" customWidth="1"/>
    <col min="5" max="5" width="31" style="5" customWidth="1"/>
    <col min="6" max="6" width="33.42578125" style="21" customWidth="1"/>
    <col min="7" max="7" width="65.28515625" style="21" customWidth="1"/>
    <col min="8" max="8" width="46.5703125" style="76" customWidth="1"/>
    <col min="9" max="16384" width="11.42578125" style="76"/>
  </cols>
  <sheetData>
    <row r="1" spans="1:9" ht="5.25" customHeight="1" thickBot="1" x14ac:dyDescent="0.3"/>
    <row r="2" spans="1:9" ht="63" customHeight="1" thickBot="1" x14ac:dyDescent="0.3">
      <c r="A2" s="1019"/>
      <c r="B2" s="1019"/>
      <c r="C2" s="1128" t="s">
        <v>1037</v>
      </c>
      <c r="D2" s="1128"/>
      <c r="E2" s="1128"/>
      <c r="F2" s="1128"/>
      <c r="G2" s="1128"/>
      <c r="H2" s="1128"/>
    </row>
    <row r="3" spans="1:9" ht="5.25" customHeight="1" x14ac:dyDescent="0.25">
      <c r="C3" s="604"/>
      <c r="D3" s="605"/>
      <c r="E3" s="604"/>
      <c r="F3" s="605"/>
      <c r="G3" s="606"/>
    </row>
    <row r="4" spans="1:9" s="79" customFormat="1" ht="45.75" thickBot="1" x14ac:dyDescent="0.3">
      <c r="A4" s="80" t="s">
        <v>0</v>
      </c>
      <c r="B4" s="80" t="s">
        <v>1</v>
      </c>
      <c r="C4" s="81" t="s">
        <v>52</v>
      </c>
      <c r="D4" s="81" t="s">
        <v>53</v>
      </c>
      <c r="E4" s="81" t="s">
        <v>54</v>
      </c>
      <c r="F4" s="81" t="s">
        <v>55</v>
      </c>
      <c r="G4" s="607" t="s">
        <v>2</v>
      </c>
      <c r="H4" s="608" t="s">
        <v>511</v>
      </c>
    </row>
    <row r="5" spans="1:9" s="77" customFormat="1" ht="89.25" x14ac:dyDescent="0.25">
      <c r="A5" s="1102" t="s">
        <v>375</v>
      </c>
      <c r="B5" s="1101" t="s">
        <v>6</v>
      </c>
      <c r="C5" s="1100" t="s">
        <v>10</v>
      </c>
      <c r="D5" s="598" t="s">
        <v>117</v>
      </c>
      <c r="E5" s="13" t="s">
        <v>118</v>
      </c>
      <c r="F5" s="598" t="s">
        <v>134</v>
      </c>
      <c r="G5" s="13" t="s">
        <v>1038</v>
      </c>
      <c r="H5" s="1130" t="s">
        <v>3</v>
      </c>
    </row>
    <row r="6" spans="1:9" s="77" customFormat="1" ht="76.5" x14ac:dyDescent="0.25">
      <c r="A6" s="1103"/>
      <c r="B6" s="1100"/>
      <c r="C6" s="1100"/>
      <c r="D6" s="598" t="s">
        <v>392</v>
      </c>
      <c r="E6" s="13" t="s">
        <v>181</v>
      </c>
      <c r="F6" s="598" t="s">
        <v>188</v>
      </c>
      <c r="G6" s="13" t="s">
        <v>1039</v>
      </c>
      <c r="H6" s="1130"/>
    </row>
    <row r="7" spans="1:9" s="77" customFormat="1" ht="38.25" x14ac:dyDescent="0.25">
      <c r="A7" s="1103"/>
      <c r="B7" s="1100"/>
      <c r="C7" s="1100"/>
      <c r="D7" s="1131" t="s">
        <v>136</v>
      </c>
      <c r="E7" s="609" t="s">
        <v>114</v>
      </c>
      <c r="F7" s="14" t="s">
        <v>189</v>
      </c>
      <c r="G7" s="10" t="s">
        <v>394</v>
      </c>
      <c r="H7" s="1132" t="s">
        <v>1040</v>
      </c>
    </row>
    <row r="8" spans="1:9" s="77" customFormat="1" ht="51" x14ac:dyDescent="0.25">
      <c r="A8" s="1103"/>
      <c r="B8" s="1100"/>
      <c r="C8" s="1100"/>
      <c r="D8" s="1131"/>
      <c r="E8" s="609" t="s">
        <v>116</v>
      </c>
      <c r="F8" s="14" t="s">
        <v>187</v>
      </c>
      <c r="G8" s="10" t="s">
        <v>299</v>
      </c>
      <c r="H8" s="1132"/>
    </row>
    <row r="9" spans="1:9" s="77" customFormat="1" ht="114.75" x14ac:dyDescent="0.25">
      <c r="A9" s="1103"/>
      <c r="B9" s="1100"/>
      <c r="C9" s="1100"/>
      <c r="D9" s="610" t="s">
        <v>395</v>
      </c>
      <c r="E9" s="609" t="s">
        <v>115</v>
      </c>
      <c r="F9" s="14" t="s">
        <v>186</v>
      </c>
      <c r="G9" s="10" t="s">
        <v>418</v>
      </c>
      <c r="H9" s="1132"/>
    </row>
    <row r="10" spans="1:9" s="77" customFormat="1" ht="77.25" thickBot="1" x14ac:dyDescent="0.3">
      <c r="A10" s="1103"/>
      <c r="B10" s="1100"/>
      <c r="C10" s="1129"/>
      <c r="D10" s="611" t="s">
        <v>137</v>
      </c>
      <c r="E10" s="612" t="s">
        <v>135</v>
      </c>
      <c r="F10" s="613" t="s">
        <v>182</v>
      </c>
      <c r="G10" s="614" t="s">
        <v>1041</v>
      </c>
      <c r="H10" s="615" t="s">
        <v>317</v>
      </c>
    </row>
    <row r="11" spans="1:9" s="77" customFormat="1" ht="90" thickTop="1" x14ac:dyDescent="0.25">
      <c r="A11" s="1103"/>
      <c r="B11" s="1100"/>
      <c r="C11" s="1133" t="s">
        <v>510</v>
      </c>
      <c r="D11" s="616" t="s">
        <v>183</v>
      </c>
      <c r="E11" s="617" t="s">
        <v>112</v>
      </c>
      <c r="F11" s="617" t="s">
        <v>184</v>
      </c>
      <c r="G11" s="617" t="s">
        <v>1042</v>
      </c>
      <c r="H11" s="618" t="s">
        <v>1043</v>
      </c>
    </row>
    <row r="12" spans="1:9" s="77" customFormat="1" ht="102" x14ac:dyDescent="0.25">
      <c r="A12" s="1103"/>
      <c r="B12" s="1100"/>
      <c r="C12" s="1100"/>
      <c r="D12" s="598" t="s">
        <v>113</v>
      </c>
      <c r="E12" s="13" t="s">
        <v>420</v>
      </c>
      <c r="F12" s="13" t="s">
        <v>419</v>
      </c>
      <c r="G12" s="13" t="s">
        <v>302</v>
      </c>
      <c r="H12" s="619" t="s">
        <v>1044</v>
      </c>
      <c r="I12" s="937"/>
    </row>
    <row r="13" spans="1:9" s="77" customFormat="1" ht="51.75" thickBot="1" x14ac:dyDescent="0.3">
      <c r="A13" s="1103"/>
      <c r="B13" s="1100"/>
      <c r="C13" s="1129"/>
      <c r="D13" s="620" t="s">
        <v>139</v>
      </c>
      <c r="E13" s="621" t="s">
        <v>138</v>
      </c>
      <c r="F13" s="621" t="s">
        <v>190</v>
      </c>
      <c r="G13" s="621" t="s">
        <v>421</v>
      </c>
      <c r="H13" s="615" t="s">
        <v>42</v>
      </c>
    </row>
    <row r="14" spans="1:9" s="78" customFormat="1" ht="115.5" thickTop="1" x14ac:dyDescent="0.25">
      <c r="A14" s="1103"/>
      <c r="B14" s="1100"/>
      <c r="C14" s="1134" t="s">
        <v>422</v>
      </c>
      <c r="D14" s="622" t="s">
        <v>72</v>
      </c>
      <c r="E14" s="623" t="s">
        <v>73</v>
      </c>
      <c r="F14" s="623" t="s">
        <v>191</v>
      </c>
      <c r="G14" s="623" t="s">
        <v>303</v>
      </c>
      <c r="H14" s="1135" t="s">
        <v>36</v>
      </c>
    </row>
    <row r="15" spans="1:9" s="78" customFormat="1" ht="38.25" x14ac:dyDescent="0.25">
      <c r="A15" s="1103"/>
      <c r="B15" s="1100"/>
      <c r="C15" s="1100"/>
      <c r="D15" s="9" t="s">
        <v>194</v>
      </c>
      <c r="E15" s="9" t="s">
        <v>81</v>
      </c>
      <c r="F15" s="9" t="s">
        <v>192</v>
      </c>
      <c r="G15" s="9" t="s">
        <v>304</v>
      </c>
      <c r="H15" s="1132"/>
    </row>
    <row r="16" spans="1:9" s="78" customFormat="1" ht="38.25" x14ac:dyDescent="0.25">
      <c r="A16" s="1103"/>
      <c r="B16" s="1100"/>
      <c r="C16" s="1100"/>
      <c r="D16" s="9" t="s">
        <v>193</v>
      </c>
      <c r="E16" s="9" t="s">
        <v>82</v>
      </c>
      <c r="F16" s="9" t="s">
        <v>195</v>
      </c>
      <c r="G16" s="9" t="s">
        <v>305</v>
      </c>
      <c r="H16" s="1132"/>
    </row>
    <row r="17" spans="1:9" s="78" customFormat="1" ht="38.25" x14ac:dyDescent="0.25">
      <c r="A17" s="1103"/>
      <c r="B17" s="1100"/>
      <c r="C17" s="1100"/>
      <c r="D17" s="9" t="s">
        <v>74</v>
      </c>
      <c r="E17" s="9" t="s">
        <v>83</v>
      </c>
      <c r="F17" s="9" t="s">
        <v>196</v>
      </c>
      <c r="G17" s="9" t="s">
        <v>1045</v>
      </c>
      <c r="H17" s="1132"/>
    </row>
    <row r="18" spans="1:9" s="78" customFormat="1" ht="38.25" x14ac:dyDescent="0.25">
      <c r="A18" s="1103"/>
      <c r="B18" s="1100"/>
      <c r="C18" s="1100"/>
      <c r="D18" s="9" t="s">
        <v>197</v>
      </c>
      <c r="E18" s="9" t="s">
        <v>84</v>
      </c>
      <c r="F18" s="9" t="s">
        <v>85</v>
      </c>
      <c r="G18" s="9" t="s">
        <v>307</v>
      </c>
      <c r="H18" s="1132"/>
    </row>
    <row r="19" spans="1:9" s="78" customFormat="1" ht="64.5" thickBot="1" x14ac:dyDescent="0.3">
      <c r="A19" s="1103"/>
      <c r="B19" s="1100"/>
      <c r="C19" s="1129"/>
      <c r="D19" s="613" t="s">
        <v>75</v>
      </c>
      <c r="E19" s="613" t="s">
        <v>1046</v>
      </c>
      <c r="F19" s="613" t="s">
        <v>87</v>
      </c>
      <c r="G19" s="613" t="s">
        <v>1047</v>
      </c>
      <c r="H19" s="1136"/>
    </row>
    <row r="20" spans="1:9" s="78" customFormat="1" ht="78" thickTop="1" thickBot="1" x14ac:dyDescent="0.3">
      <c r="A20" s="1103"/>
      <c r="B20" s="1100"/>
      <c r="C20" s="624" t="s">
        <v>11</v>
      </c>
      <c r="D20" s="625" t="s">
        <v>198</v>
      </c>
      <c r="E20" s="626" t="s">
        <v>423</v>
      </c>
      <c r="F20" s="626" t="s">
        <v>199</v>
      </c>
      <c r="G20" s="626" t="s">
        <v>309</v>
      </c>
      <c r="H20" s="627" t="s">
        <v>1048</v>
      </c>
      <c r="I20" s="938"/>
    </row>
    <row r="21" spans="1:9" s="78" customFormat="1" ht="64.5" thickTop="1" x14ac:dyDescent="0.25">
      <c r="A21" s="1103"/>
      <c r="B21" s="1100"/>
      <c r="C21" s="1137" t="s">
        <v>12</v>
      </c>
      <c r="D21" s="628" t="s">
        <v>204</v>
      </c>
      <c r="E21" s="629" t="s">
        <v>424</v>
      </c>
      <c r="F21" s="630" t="s">
        <v>200</v>
      </c>
      <c r="G21" s="629" t="s">
        <v>1049</v>
      </c>
      <c r="H21" s="618" t="s">
        <v>1050</v>
      </c>
      <c r="I21" s="938"/>
    </row>
    <row r="22" spans="1:9" s="78" customFormat="1" ht="64.5" thickBot="1" x14ac:dyDescent="0.3">
      <c r="A22" s="1104"/>
      <c r="B22" s="1111"/>
      <c r="C22" s="1126"/>
      <c r="D22" s="85" t="s">
        <v>205</v>
      </c>
      <c r="E22" s="86" t="s">
        <v>202</v>
      </c>
      <c r="F22" s="86" t="s">
        <v>203</v>
      </c>
      <c r="G22" s="86" t="s">
        <v>311</v>
      </c>
      <c r="H22" s="631" t="s">
        <v>43</v>
      </c>
      <c r="I22" s="938"/>
    </row>
    <row r="23" spans="1:9" s="78" customFormat="1" ht="77.25" thickBot="1" x14ac:dyDescent="0.3">
      <c r="A23" s="1058" t="s">
        <v>375</v>
      </c>
      <c r="B23" s="1105" t="s">
        <v>7</v>
      </c>
      <c r="C23" s="632" t="s">
        <v>41</v>
      </c>
      <c r="D23" s="633" t="s">
        <v>399</v>
      </c>
      <c r="E23" s="634" t="s">
        <v>427</v>
      </c>
      <c r="F23" s="634" t="s">
        <v>426</v>
      </c>
      <c r="G23" s="634" t="s">
        <v>312</v>
      </c>
      <c r="H23" s="635" t="s">
        <v>42</v>
      </c>
    </row>
    <row r="24" spans="1:9" s="78" customFormat="1" ht="77.25" thickTop="1" x14ac:dyDescent="0.25">
      <c r="A24" s="1059"/>
      <c r="B24" s="1106"/>
      <c r="C24" s="1138" t="s">
        <v>13</v>
      </c>
      <c r="D24" s="636" t="s">
        <v>206</v>
      </c>
      <c r="E24" s="637" t="s">
        <v>69</v>
      </c>
      <c r="F24" s="637" t="s">
        <v>70</v>
      </c>
      <c r="G24" s="637" t="s">
        <v>313</v>
      </c>
      <c r="H24" s="1140" t="s">
        <v>42</v>
      </c>
    </row>
    <row r="25" spans="1:9" s="78" customFormat="1" ht="102" x14ac:dyDescent="0.25">
      <c r="A25" s="1059"/>
      <c r="B25" s="1106"/>
      <c r="C25" s="1122"/>
      <c r="D25" s="35" t="s">
        <v>1051</v>
      </c>
      <c r="E25" s="596" t="s">
        <v>398</v>
      </c>
      <c r="F25" s="596" t="s">
        <v>1052</v>
      </c>
      <c r="G25" s="66" t="s">
        <v>1053</v>
      </c>
      <c r="H25" s="1141"/>
    </row>
    <row r="26" spans="1:9" s="78" customFormat="1" ht="166.5" thickBot="1" x14ac:dyDescent="0.3">
      <c r="A26" s="1059"/>
      <c r="B26" s="1106"/>
      <c r="C26" s="1139"/>
      <c r="D26" s="638" t="s">
        <v>209</v>
      </c>
      <c r="E26" s="639" t="s">
        <v>208</v>
      </c>
      <c r="F26" s="639" t="s">
        <v>429</v>
      </c>
      <c r="G26" s="640" t="s">
        <v>430</v>
      </c>
      <c r="H26" s="1142"/>
    </row>
    <row r="27" spans="1:9" s="78" customFormat="1" ht="90.75" thickTop="1" thickBot="1" x14ac:dyDescent="0.3">
      <c r="A27" s="1059"/>
      <c r="B27" s="1106"/>
      <c r="C27" s="641" t="s">
        <v>431</v>
      </c>
      <c r="D27" s="642" t="s">
        <v>210</v>
      </c>
      <c r="E27" s="643" t="s">
        <v>432</v>
      </c>
      <c r="F27" s="643" t="s">
        <v>433</v>
      </c>
      <c r="G27" s="643" t="s">
        <v>434</v>
      </c>
      <c r="H27" s="644" t="s">
        <v>1054</v>
      </c>
    </row>
    <row r="28" spans="1:9" s="78" customFormat="1" ht="90.75" thickTop="1" thickBot="1" x14ac:dyDescent="0.3">
      <c r="A28" s="1060"/>
      <c r="B28" s="1107"/>
      <c r="C28" s="645" t="s">
        <v>211</v>
      </c>
      <c r="D28" s="646" t="s">
        <v>435</v>
      </c>
      <c r="E28" s="646" t="s">
        <v>140</v>
      </c>
      <c r="F28" s="646" t="s">
        <v>436</v>
      </c>
      <c r="G28" s="647" t="s">
        <v>315</v>
      </c>
      <c r="H28" s="648" t="s">
        <v>1055</v>
      </c>
    </row>
    <row r="29" spans="1:9" s="78" customFormat="1" ht="64.5" thickBot="1" x14ac:dyDescent="0.3">
      <c r="A29" s="1052" t="s">
        <v>375</v>
      </c>
      <c r="B29" s="1038" t="s">
        <v>142</v>
      </c>
      <c r="C29" s="649" t="s">
        <v>143</v>
      </c>
      <c r="D29" s="650" t="s">
        <v>126</v>
      </c>
      <c r="E29" s="651" t="s">
        <v>127</v>
      </c>
      <c r="F29" s="651" t="s">
        <v>128</v>
      </c>
      <c r="G29" s="651" t="s">
        <v>316</v>
      </c>
      <c r="H29" s="652" t="s">
        <v>1056</v>
      </c>
    </row>
    <row r="30" spans="1:9" s="78" customFormat="1" ht="231" thickTop="1" thickBot="1" x14ac:dyDescent="0.3">
      <c r="A30" s="1053"/>
      <c r="B30" s="1039"/>
      <c r="C30" s="653" t="s">
        <v>14</v>
      </c>
      <c r="D30" s="654" t="s">
        <v>145</v>
      </c>
      <c r="E30" s="655" t="s">
        <v>146</v>
      </c>
      <c r="F30" s="655" t="s">
        <v>213</v>
      </c>
      <c r="G30" s="656" t="s">
        <v>509</v>
      </c>
      <c r="H30" s="657" t="s">
        <v>1057</v>
      </c>
    </row>
    <row r="31" spans="1:9" s="78" customFormat="1" ht="103.5" thickTop="1" thickBot="1" x14ac:dyDescent="0.3">
      <c r="A31" s="1053"/>
      <c r="B31" s="1039"/>
      <c r="C31" s="653" t="s">
        <v>15</v>
      </c>
      <c r="D31" s="654" t="s">
        <v>214</v>
      </c>
      <c r="E31" s="654" t="s">
        <v>147</v>
      </c>
      <c r="F31" s="654" t="s">
        <v>215</v>
      </c>
      <c r="G31" s="658" t="s">
        <v>438</v>
      </c>
      <c r="H31" s="657" t="s">
        <v>1058</v>
      </c>
    </row>
    <row r="32" spans="1:9" s="78" customFormat="1" ht="90.75" thickTop="1" thickBot="1" x14ac:dyDescent="0.3">
      <c r="A32" s="1053"/>
      <c r="B32" s="1039"/>
      <c r="C32" s="653" t="s">
        <v>16</v>
      </c>
      <c r="D32" s="654" t="s">
        <v>400</v>
      </c>
      <c r="E32" s="655" t="s">
        <v>94</v>
      </c>
      <c r="F32" s="655" t="s">
        <v>216</v>
      </c>
      <c r="G32" s="658" t="s">
        <v>148</v>
      </c>
      <c r="H32" s="657" t="s">
        <v>1059</v>
      </c>
    </row>
    <row r="33" spans="1:9" s="78" customFormat="1" ht="116.25" thickTop="1" thickBot="1" x14ac:dyDescent="0.3">
      <c r="A33" s="1053"/>
      <c r="B33" s="1039"/>
      <c r="C33" s="653" t="s">
        <v>17</v>
      </c>
      <c r="D33" s="654" t="s">
        <v>217</v>
      </c>
      <c r="E33" s="654" t="s">
        <v>439</v>
      </c>
      <c r="F33" s="654" t="s">
        <v>440</v>
      </c>
      <c r="G33" s="658" t="s">
        <v>441</v>
      </c>
      <c r="H33" s="657" t="s">
        <v>1060</v>
      </c>
    </row>
    <row r="34" spans="1:9" s="78" customFormat="1" ht="51.75" thickTop="1" x14ac:dyDescent="0.25">
      <c r="A34" s="1053"/>
      <c r="B34" s="1039"/>
      <c r="C34" s="1145" t="s">
        <v>218</v>
      </c>
      <c r="D34" s="659" t="s">
        <v>154</v>
      </c>
      <c r="E34" s="659" t="s">
        <v>151</v>
      </c>
      <c r="F34" s="659" t="s">
        <v>150</v>
      </c>
      <c r="G34" s="660" t="s">
        <v>443</v>
      </c>
      <c r="H34" s="661" t="s">
        <v>42</v>
      </c>
    </row>
    <row r="35" spans="1:9" s="78" customFormat="1" ht="51.75" thickBot="1" x14ac:dyDescent="0.3">
      <c r="A35" s="1053"/>
      <c r="B35" s="1039"/>
      <c r="C35" s="1146"/>
      <c r="D35" s="662" t="s">
        <v>219</v>
      </c>
      <c r="E35" s="663" t="s">
        <v>71</v>
      </c>
      <c r="F35" s="663" t="s">
        <v>445</v>
      </c>
      <c r="G35" s="664" t="s">
        <v>444</v>
      </c>
      <c r="H35" s="665" t="s">
        <v>42</v>
      </c>
    </row>
    <row r="36" spans="1:9" s="78" customFormat="1" ht="128.25" thickTop="1" x14ac:dyDescent="0.25">
      <c r="A36" s="1053"/>
      <c r="B36" s="1039"/>
      <c r="C36" s="666" t="s">
        <v>18</v>
      </c>
      <c r="D36" s="659" t="s">
        <v>396</v>
      </c>
      <c r="E36" s="667" t="s">
        <v>222</v>
      </c>
      <c r="F36" s="667" t="s">
        <v>996</v>
      </c>
      <c r="G36" s="667" t="s">
        <v>1061</v>
      </c>
      <c r="H36" s="1147" t="s">
        <v>4</v>
      </c>
    </row>
    <row r="37" spans="1:9" s="78" customFormat="1" ht="102.75" thickBot="1" x14ac:dyDescent="0.3">
      <c r="A37" s="1053"/>
      <c r="B37" s="1039"/>
      <c r="C37" s="668" t="s">
        <v>149</v>
      </c>
      <c r="D37" s="662" t="s">
        <v>1062</v>
      </c>
      <c r="E37" s="663" t="s">
        <v>221</v>
      </c>
      <c r="F37" s="663" t="s">
        <v>93</v>
      </c>
      <c r="G37" s="663" t="s">
        <v>508</v>
      </c>
      <c r="H37" s="1148"/>
    </row>
    <row r="38" spans="1:9" s="78" customFormat="1" ht="65.25" thickTop="1" thickBot="1" x14ac:dyDescent="0.3">
      <c r="A38" s="1054"/>
      <c r="B38" s="1040"/>
      <c r="C38" s="669" t="s">
        <v>19</v>
      </c>
      <c r="D38" s="670" t="s">
        <v>223</v>
      </c>
      <c r="E38" s="671" t="s">
        <v>224</v>
      </c>
      <c r="F38" s="671" t="s">
        <v>93</v>
      </c>
      <c r="G38" s="671" t="s">
        <v>225</v>
      </c>
      <c r="H38" s="672" t="s">
        <v>1063</v>
      </c>
      <c r="I38" s="938"/>
    </row>
    <row r="39" spans="1:9" s="78" customFormat="1" ht="141" thickBot="1" x14ac:dyDescent="0.3">
      <c r="A39" s="1055" t="s">
        <v>375</v>
      </c>
      <c r="B39" s="1064" t="s">
        <v>9</v>
      </c>
      <c r="C39" s="673" t="s">
        <v>20</v>
      </c>
      <c r="D39" s="674" t="s">
        <v>153</v>
      </c>
      <c r="E39" s="675" t="s">
        <v>226</v>
      </c>
      <c r="F39" s="675" t="s">
        <v>227</v>
      </c>
      <c r="G39" s="675" t="s">
        <v>1064</v>
      </c>
      <c r="H39" s="676" t="s">
        <v>1065</v>
      </c>
      <c r="I39" s="938"/>
    </row>
    <row r="40" spans="1:9" s="78" customFormat="1" ht="103.5" thickTop="1" thickBot="1" x14ac:dyDescent="0.3">
      <c r="A40" s="1056"/>
      <c r="B40" s="1065"/>
      <c r="C40" s="677" t="s">
        <v>21</v>
      </c>
      <c r="D40" s="678" t="s">
        <v>231</v>
      </c>
      <c r="E40" s="679" t="s">
        <v>232</v>
      </c>
      <c r="F40" s="679" t="s">
        <v>233</v>
      </c>
      <c r="G40" s="679" t="s">
        <v>1066</v>
      </c>
      <c r="H40" s="680" t="s">
        <v>44</v>
      </c>
    </row>
    <row r="41" spans="1:9" s="78" customFormat="1" ht="39" thickTop="1" x14ac:dyDescent="0.25">
      <c r="A41" s="1056"/>
      <c r="B41" s="1065"/>
      <c r="C41" s="1143" t="s">
        <v>22</v>
      </c>
      <c r="D41" s="681" t="s">
        <v>155</v>
      </c>
      <c r="E41" s="682" t="s">
        <v>156</v>
      </c>
      <c r="F41" s="682" t="s">
        <v>157</v>
      </c>
      <c r="G41" s="682" t="s">
        <v>1067</v>
      </c>
      <c r="H41" s="683" t="s">
        <v>1068</v>
      </c>
    </row>
    <row r="42" spans="1:9" s="78" customFormat="1" ht="39" thickBot="1" x14ac:dyDescent="0.3">
      <c r="A42" s="1056"/>
      <c r="B42" s="1065"/>
      <c r="C42" s="1037"/>
      <c r="D42" s="600" t="s">
        <v>401</v>
      </c>
      <c r="E42" s="597" t="s">
        <v>158</v>
      </c>
      <c r="F42" s="597" t="s">
        <v>1069</v>
      </c>
      <c r="G42" s="599" t="s">
        <v>1070</v>
      </c>
      <c r="H42" s="684" t="s">
        <v>446</v>
      </c>
    </row>
    <row r="43" spans="1:9" s="78" customFormat="1" ht="39.75" thickTop="1" thickBot="1" x14ac:dyDescent="0.3">
      <c r="A43" s="1056"/>
      <c r="B43" s="1065"/>
      <c r="C43" s="1144"/>
      <c r="D43" s="685" t="s">
        <v>235</v>
      </c>
      <c r="E43" s="686" t="s">
        <v>159</v>
      </c>
      <c r="F43" s="686" t="s">
        <v>160</v>
      </c>
      <c r="G43" s="687" t="s">
        <v>1070</v>
      </c>
      <c r="H43" s="683" t="s">
        <v>1068</v>
      </c>
    </row>
    <row r="44" spans="1:9" s="78" customFormat="1" ht="39" thickTop="1" x14ac:dyDescent="0.25">
      <c r="A44" s="1056"/>
      <c r="B44" s="1065"/>
      <c r="C44" s="1149" t="s">
        <v>236</v>
      </c>
      <c r="D44" s="688" t="s">
        <v>999</v>
      </c>
      <c r="E44" s="689" t="s">
        <v>238</v>
      </c>
      <c r="F44" s="689" t="s">
        <v>239</v>
      </c>
      <c r="G44" s="690" t="s">
        <v>240</v>
      </c>
      <c r="H44" s="691" t="s">
        <v>46</v>
      </c>
    </row>
    <row r="45" spans="1:9" s="78" customFormat="1" ht="63.75" x14ac:dyDescent="0.25">
      <c r="A45" s="1056"/>
      <c r="B45" s="1065"/>
      <c r="C45" s="1037"/>
      <c r="D45" s="600" t="s">
        <v>241</v>
      </c>
      <c r="E45" s="597" t="s">
        <v>242</v>
      </c>
      <c r="F45" s="597" t="s">
        <v>243</v>
      </c>
      <c r="G45" s="597" t="s">
        <v>535</v>
      </c>
      <c r="H45" s="692" t="s">
        <v>1071</v>
      </c>
      <c r="I45" s="938"/>
    </row>
    <row r="46" spans="1:9" s="78" customFormat="1" ht="25.5" x14ac:dyDescent="0.25">
      <c r="A46" s="1056"/>
      <c r="B46" s="1065"/>
      <c r="C46" s="1037"/>
      <c r="D46" s="1031" t="s">
        <v>237</v>
      </c>
      <c r="E46" s="597" t="s">
        <v>161</v>
      </c>
      <c r="F46" s="597" t="s">
        <v>245</v>
      </c>
      <c r="G46" s="599" t="s">
        <v>246</v>
      </c>
      <c r="H46" s="1151" t="s">
        <v>1072</v>
      </c>
    </row>
    <row r="47" spans="1:9" s="78" customFormat="1" ht="39" thickBot="1" x14ac:dyDescent="0.3">
      <c r="A47" s="1056"/>
      <c r="B47" s="1065"/>
      <c r="C47" s="1144"/>
      <c r="D47" s="1150"/>
      <c r="E47" s="686" t="s">
        <v>248</v>
      </c>
      <c r="F47" s="686" t="s">
        <v>247</v>
      </c>
      <c r="G47" s="687" t="s">
        <v>737</v>
      </c>
      <c r="H47" s="1152"/>
    </row>
    <row r="48" spans="1:9" s="78" customFormat="1" ht="26.25" thickTop="1" x14ac:dyDescent="0.25">
      <c r="A48" s="1056"/>
      <c r="B48" s="1065"/>
      <c r="C48" s="1143" t="s">
        <v>1073</v>
      </c>
      <c r="D48" s="682" t="s">
        <v>250</v>
      </c>
      <c r="E48" s="1153" t="s">
        <v>163</v>
      </c>
      <c r="F48" s="1153" t="s">
        <v>252</v>
      </c>
      <c r="G48" s="1154" t="s">
        <v>448</v>
      </c>
      <c r="H48" s="1155" t="s">
        <v>1074</v>
      </c>
      <c r="I48" s="939"/>
    </row>
    <row r="49" spans="1:9" s="78" customFormat="1" ht="38.25" x14ac:dyDescent="0.25">
      <c r="A49" s="1056"/>
      <c r="B49" s="1065"/>
      <c r="C49" s="1037"/>
      <c r="D49" s="597" t="s">
        <v>251</v>
      </c>
      <c r="E49" s="1031"/>
      <c r="F49" s="1031"/>
      <c r="G49" s="1108"/>
      <c r="H49" s="1156"/>
      <c r="I49" s="939"/>
    </row>
    <row r="50" spans="1:9" s="78" customFormat="1" ht="64.5" thickBot="1" x14ac:dyDescent="0.3">
      <c r="A50" s="1056"/>
      <c r="B50" s="1065"/>
      <c r="C50" s="1144"/>
      <c r="D50" s="686" t="s">
        <v>162</v>
      </c>
      <c r="E50" s="686" t="s">
        <v>165</v>
      </c>
      <c r="F50" s="686" t="s">
        <v>253</v>
      </c>
      <c r="G50" s="687" t="s">
        <v>455</v>
      </c>
      <c r="H50" s="693" t="s">
        <v>1075</v>
      </c>
      <c r="I50" s="938"/>
    </row>
    <row r="51" spans="1:9" s="78" customFormat="1" ht="39" thickTop="1" x14ac:dyDescent="0.25">
      <c r="A51" s="1056"/>
      <c r="B51" s="1065"/>
      <c r="C51" s="1143" t="s">
        <v>23</v>
      </c>
      <c r="D51" s="682" t="s">
        <v>254</v>
      </c>
      <c r="E51" s="682" t="s">
        <v>166</v>
      </c>
      <c r="F51" s="682" t="s">
        <v>449</v>
      </c>
      <c r="G51" s="694" t="s">
        <v>454</v>
      </c>
      <c r="H51" s="683" t="s">
        <v>47</v>
      </c>
    </row>
    <row r="52" spans="1:9" s="78" customFormat="1" ht="78.75" customHeight="1" thickBot="1" x14ac:dyDescent="0.3">
      <c r="A52" s="1056"/>
      <c r="B52" s="1065"/>
      <c r="C52" s="1144"/>
      <c r="D52" s="686" t="s">
        <v>547</v>
      </c>
      <c r="E52" s="686" t="s">
        <v>548</v>
      </c>
      <c r="F52" s="686" t="s">
        <v>549</v>
      </c>
      <c r="G52" s="686" t="s">
        <v>1076</v>
      </c>
      <c r="H52" s="693" t="s">
        <v>1077</v>
      </c>
      <c r="I52" s="938"/>
    </row>
    <row r="53" spans="1:9" s="78" customFormat="1" ht="141.75" thickTop="1" thickBot="1" x14ac:dyDescent="0.3">
      <c r="A53" s="1056"/>
      <c r="B53" s="1065"/>
      <c r="C53" s="679" t="s">
        <v>24</v>
      </c>
      <c r="D53" s="695" t="s">
        <v>543</v>
      </c>
      <c r="E53" s="695" t="s">
        <v>544</v>
      </c>
      <c r="F53" s="695" t="s">
        <v>538</v>
      </c>
      <c r="G53" s="696" t="s">
        <v>1078</v>
      </c>
      <c r="H53" s="697" t="s">
        <v>1079</v>
      </c>
    </row>
    <row r="54" spans="1:9" s="78" customFormat="1" ht="103.5" thickTop="1" thickBot="1" x14ac:dyDescent="0.3">
      <c r="A54" s="1056"/>
      <c r="B54" s="1065"/>
      <c r="C54" s="698" t="s">
        <v>167</v>
      </c>
      <c r="D54" s="695" t="s">
        <v>256</v>
      </c>
      <c r="E54" s="695" t="s">
        <v>257</v>
      </c>
      <c r="F54" s="695" t="s">
        <v>168</v>
      </c>
      <c r="G54" s="696" t="s">
        <v>454</v>
      </c>
      <c r="H54" s="697" t="s">
        <v>1080</v>
      </c>
    </row>
    <row r="55" spans="1:9" s="78" customFormat="1" ht="129" thickTop="1" thickBot="1" x14ac:dyDescent="0.3">
      <c r="A55" s="1056"/>
      <c r="B55" s="1065"/>
      <c r="C55" s="698" t="s">
        <v>452</v>
      </c>
      <c r="D55" s="695" t="s">
        <v>402</v>
      </c>
      <c r="E55" s="695" t="s">
        <v>258</v>
      </c>
      <c r="F55" s="695" t="s">
        <v>403</v>
      </c>
      <c r="G55" s="695" t="s">
        <v>454</v>
      </c>
      <c r="H55" s="680" t="s">
        <v>1081</v>
      </c>
      <c r="I55" s="938"/>
    </row>
    <row r="56" spans="1:9" s="78" customFormat="1" ht="78" thickTop="1" thickBot="1" x14ac:dyDescent="0.3">
      <c r="A56" s="1057"/>
      <c r="B56" s="1066"/>
      <c r="C56" s="699" t="s">
        <v>25</v>
      </c>
      <c r="D56" s="700" t="s">
        <v>169</v>
      </c>
      <c r="E56" s="701" t="s">
        <v>170</v>
      </c>
      <c r="F56" s="700" t="s">
        <v>141</v>
      </c>
      <c r="G56" s="702" t="s">
        <v>537</v>
      </c>
      <c r="H56" s="703" t="s">
        <v>1082</v>
      </c>
    </row>
    <row r="57" spans="1:9" s="78" customFormat="1" ht="82.5" customHeight="1" thickBot="1" x14ac:dyDescent="0.3">
      <c r="A57" s="1096" t="s">
        <v>375</v>
      </c>
      <c r="B57" s="1070" t="s">
        <v>456</v>
      </c>
      <c r="C57" s="704" t="s">
        <v>33</v>
      </c>
      <c r="D57" s="705" t="s">
        <v>259</v>
      </c>
      <c r="E57" s="705" t="s">
        <v>260</v>
      </c>
      <c r="F57" s="705" t="s">
        <v>457</v>
      </c>
      <c r="G57" s="706" t="s">
        <v>261</v>
      </c>
      <c r="H57" s="707" t="s">
        <v>1083</v>
      </c>
    </row>
    <row r="58" spans="1:9" s="78" customFormat="1" ht="51.75" thickTop="1" x14ac:dyDescent="0.25">
      <c r="A58" s="1097"/>
      <c r="B58" s="1071"/>
      <c r="C58" s="1159" t="s">
        <v>34</v>
      </c>
      <c r="D58" s="708" t="s">
        <v>130</v>
      </c>
      <c r="E58" s="709" t="s">
        <v>131</v>
      </c>
      <c r="F58" s="708" t="s">
        <v>262</v>
      </c>
      <c r="G58" s="709" t="s">
        <v>265</v>
      </c>
      <c r="H58" s="1161" t="s">
        <v>49</v>
      </c>
    </row>
    <row r="59" spans="1:9" s="78" customFormat="1" ht="51.75" thickBot="1" x14ac:dyDescent="0.3">
      <c r="A59" s="1097"/>
      <c r="B59" s="1071"/>
      <c r="C59" s="1160"/>
      <c r="D59" s="710" t="s">
        <v>132</v>
      </c>
      <c r="E59" s="711" t="s">
        <v>133</v>
      </c>
      <c r="F59" s="712" t="s">
        <v>263</v>
      </c>
      <c r="G59" s="711" t="s">
        <v>266</v>
      </c>
      <c r="H59" s="1162"/>
    </row>
    <row r="60" spans="1:9" s="78" customFormat="1" ht="153.75" thickTop="1" x14ac:dyDescent="0.25">
      <c r="A60" s="1097"/>
      <c r="B60" s="1071"/>
      <c r="C60" s="1159" t="s">
        <v>35</v>
      </c>
      <c r="D60" s="713" t="s">
        <v>108</v>
      </c>
      <c r="E60" s="709" t="s">
        <v>1084</v>
      </c>
      <c r="F60" s="709" t="s">
        <v>268</v>
      </c>
      <c r="G60" s="709" t="s">
        <v>269</v>
      </c>
      <c r="H60" s="1161" t="s">
        <v>49</v>
      </c>
    </row>
    <row r="61" spans="1:9" s="78" customFormat="1" ht="64.5" thickBot="1" x14ac:dyDescent="0.3">
      <c r="A61" s="1097"/>
      <c r="B61" s="1071"/>
      <c r="C61" s="1160"/>
      <c r="D61" s="711" t="s">
        <v>109</v>
      </c>
      <c r="E61" s="711" t="s">
        <v>110</v>
      </c>
      <c r="F61" s="711" t="s">
        <v>270</v>
      </c>
      <c r="G61" s="711" t="s">
        <v>458</v>
      </c>
      <c r="H61" s="1162"/>
    </row>
    <row r="62" spans="1:9" s="78" customFormat="1" ht="65.25" thickTop="1" thickBot="1" x14ac:dyDescent="0.3">
      <c r="A62" s="1098"/>
      <c r="B62" s="1072"/>
      <c r="C62" s="714" t="s">
        <v>459</v>
      </c>
      <c r="D62" s="715" t="s">
        <v>271</v>
      </c>
      <c r="E62" s="715" t="s">
        <v>271</v>
      </c>
      <c r="F62" s="715" t="s">
        <v>271</v>
      </c>
      <c r="G62" s="716" t="s">
        <v>460</v>
      </c>
      <c r="H62" s="717" t="s">
        <v>1085</v>
      </c>
    </row>
    <row r="63" spans="1:9" s="78" customFormat="1" ht="63.75" x14ac:dyDescent="0.25">
      <c r="A63" s="1061" t="s">
        <v>375</v>
      </c>
      <c r="B63" s="1067" t="s">
        <v>8</v>
      </c>
      <c r="C63" s="1091" t="s">
        <v>461</v>
      </c>
      <c r="D63" s="1089" t="s">
        <v>507</v>
      </c>
      <c r="E63" s="1087" t="s">
        <v>58</v>
      </c>
      <c r="F63" s="109" t="s">
        <v>462</v>
      </c>
      <c r="G63" s="110" t="s">
        <v>60</v>
      </c>
      <c r="H63" s="1157" t="s">
        <v>1086</v>
      </c>
    </row>
    <row r="64" spans="1:9" s="78" customFormat="1" ht="77.25" thickBot="1" x14ac:dyDescent="0.3">
      <c r="A64" s="1062"/>
      <c r="B64" s="1068"/>
      <c r="C64" s="1163"/>
      <c r="D64" s="1164"/>
      <c r="E64" s="1165"/>
      <c r="F64" s="718" t="s">
        <v>59</v>
      </c>
      <c r="G64" s="719" t="s">
        <v>480</v>
      </c>
      <c r="H64" s="1158"/>
    </row>
    <row r="65" spans="1:8" s="78" customFormat="1" ht="103.5" thickTop="1" thickBot="1" x14ac:dyDescent="0.3">
      <c r="A65" s="1062"/>
      <c r="B65" s="1068"/>
      <c r="C65" s="720" t="s">
        <v>37</v>
      </c>
      <c r="D65" s="721" t="s">
        <v>61</v>
      </c>
      <c r="E65" s="722" t="s">
        <v>62</v>
      </c>
      <c r="F65" s="721" t="s">
        <v>63</v>
      </c>
      <c r="G65" s="723" t="s">
        <v>481</v>
      </c>
      <c r="H65" s="724" t="s">
        <v>40</v>
      </c>
    </row>
    <row r="66" spans="1:8" s="78" customFormat="1" ht="161.25" customHeight="1" thickTop="1" thickBot="1" x14ac:dyDescent="0.3">
      <c r="A66" s="1062"/>
      <c r="B66" s="1068"/>
      <c r="C66" s="725" t="s">
        <v>64</v>
      </c>
      <c r="D66" s="721" t="s">
        <v>56</v>
      </c>
      <c r="E66" s="721" t="s">
        <v>57</v>
      </c>
      <c r="F66" s="721" t="s">
        <v>272</v>
      </c>
      <c r="G66" s="723" t="s">
        <v>482</v>
      </c>
      <c r="H66" s="724" t="s">
        <v>40</v>
      </c>
    </row>
    <row r="67" spans="1:8" s="78" customFormat="1" ht="90.75" thickTop="1" thickBot="1" x14ac:dyDescent="0.3">
      <c r="A67" s="1062"/>
      <c r="B67" s="1068"/>
      <c r="C67" s="720" t="s">
        <v>38</v>
      </c>
      <c r="D67" s="721" t="s">
        <v>65</v>
      </c>
      <c r="E67" s="721" t="s">
        <v>450</v>
      </c>
      <c r="F67" s="721" t="s">
        <v>66</v>
      </c>
      <c r="G67" s="723" t="s">
        <v>483</v>
      </c>
      <c r="H67" s="726" t="s">
        <v>1087</v>
      </c>
    </row>
    <row r="68" spans="1:8" s="78" customFormat="1" ht="52.5" thickTop="1" thickBot="1" x14ac:dyDescent="0.3">
      <c r="A68" s="1063"/>
      <c r="B68" s="1069"/>
      <c r="C68" s="727" t="s">
        <v>39</v>
      </c>
      <c r="D68" s="728" t="s">
        <v>1088</v>
      </c>
      <c r="E68" s="728" t="s">
        <v>68</v>
      </c>
      <c r="F68" s="728" t="s">
        <v>273</v>
      </c>
      <c r="G68" s="729" t="s">
        <v>484</v>
      </c>
      <c r="H68" s="730" t="s">
        <v>40</v>
      </c>
    </row>
    <row r="69" spans="1:8" s="78" customFormat="1" ht="25.5" x14ac:dyDescent="0.25">
      <c r="A69" s="1027" t="s">
        <v>375</v>
      </c>
      <c r="B69" s="1169" t="s">
        <v>173</v>
      </c>
      <c r="C69" s="1085" t="s">
        <v>26</v>
      </c>
      <c r="D69" s="114" t="s">
        <v>96</v>
      </c>
      <c r="E69" s="115" t="s">
        <v>97</v>
      </c>
      <c r="F69" s="115" t="s">
        <v>274</v>
      </c>
      <c r="G69" s="116" t="s">
        <v>275</v>
      </c>
      <c r="H69" s="1173" t="s">
        <v>125</v>
      </c>
    </row>
    <row r="70" spans="1:8" s="78" customFormat="1" ht="51" x14ac:dyDescent="0.25">
      <c r="A70" s="1028"/>
      <c r="B70" s="1170"/>
      <c r="C70" s="1086"/>
      <c r="D70" s="40" t="s">
        <v>123</v>
      </c>
      <c r="E70" s="42" t="s">
        <v>124</v>
      </c>
      <c r="F70" s="70" t="s">
        <v>276</v>
      </c>
      <c r="G70" s="42" t="s">
        <v>485</v>
      </c>
      <c r="H70" s="1174"/>
    </row>
    <row r="71" spans="1:8" s="78" customFormat="1" ht="77.25" thickBot="1" x14ac:dyDescent="0.3">
      <c r="A71" s="1028"/>
      <c r="B71" s="1170"/>
      <c r="C71" s="1172"/>
      <c r="D71" s="731" t="s">
        <v>98</v>
      </c>
      <c r="E71" s="732" t="s">
        <v>99</v>
      </c>
      <c r="F71" s="733" t="s">
        <v>277</v>
      </c>
      <c r="G71" s="734" t="s">
        <v>486</v>
      </c>
      <c r="H71" s="1175"/>
    </row>
    <row r="72" spans="1:8" s="78" customFormat="1" ht="141.75" thickTop="1" thickBot="1" x14ac:dyDescent="0.3">
      <c r="A72" s="1028"/>
      <c r="B72" s="1170"/>
      <c r="C72" s="735" t="s">
        <v>27</v>
      </c>
      <c r="D72" s="736" t="s">
        <v>278</v>
      </c>
      <c r="E72" s="737" t="s">
        <v>100</v>
      </c>
      <c r="F72" s="738" t="s">
        <v>121</v>
      </c>
      <c r="G72" s="739" t="s">
        <v>487</v>
      </c>
      <c r="H72" s="740" t="s">
        <v>49</v>
      </c>
    </row>
    <row r="73" spans="1:8" s="78" customFormat="1" ht="116.25" thickTop="1" thickBot="1" x14ac:dyDescent="0.3">
      <c r="A73" s="1028"/>
      <c r="B73" s="1170"/>
      <c r="C73" s="735" t="s">
        <v>28</v>
      </c>
      <c r="D73" s="738" t="s">
        <v>405</v>
      </c>
      <c r="E73" s="738" t="s">
        <v>406</v>
      </c>
      <c r="F73" s="738" t="s">
        <v>407</v>
      </c>
      <c r="G73" s="739" t="s">
        <v>540</v>
      </c>
      <c r="H73" s="741" t="s">
        <v>49</v>
      </c>
    </row>
    <row r="74" spans="1:8" s="78" customFormat="1" ht="39.75" thickTop="1" thickBot="1" x14ac:dyDescent="0.3">
      <c r="A74" s="1028"/>
      <c r="B74" s="1170"/>
      <c r="C74" s="735" t="s">
        <v>29</v>
      </c>
      <c r="D74" s="736" t="s">
        <v>101</v>
      </c>
      <c r="E74" s="742" t="s">
        <v>464</v>
      </c>
      <c r="F74" s="742" t="s">
        <v>102</v>
      </c>
      <c r="G74" s="742" t="s">
        <v>488</v>
      </c>
      <c r="H74" s="740" t="s">
        <v>49</v>
      </c>
    </row>
    <row r="75" spans="1:8" s="78" customFormat="1" ht="65.25" thickTop="1" thickBot="1" x14ac:dyDescent="0.3">
      <c r="A75" s="1028"/>
      <c r="B75" s="1170"/>
      <c r="C75" s="735" t="s">
        <v>30</v>
      </c>
      <c r="D75" s="743" t="s">
        <v>103</v>
      </c>
      <c r="E75" s="744" t="s">
        <v>104</v>
      </c>
      <c r="F75" s="744" t="s">
        <v>105</v>
      </c>
      <c r="G75" s="742" t="s">
        <v>279</v>
      </c>
      <c r="H75" s="740" t="s">
        <v>49</v>
      </c>
    </row>
    <row r="76" spans="1:8" s="78" customFormat="1" ht="78" thickTop="1" thickBot="1" x14ac:dyDescent="0.3">
      <c r="A76" s="1028"/>
      <c r="B76" s="1170"/>
      <c r="C76" s="735" t="s">
        <v>31</v>
      </c>
      <c r="D76" s="743" t="s">
        <v>280</v>
      </c>
      <c r="E76" s="742" t="s">
        <v>281</v>
      </c>
      <c r="F76" s="744" t="s">
        <v>129</v>
      </c>
      <c r="G76" s="742" t="s">
        <v>1089</v>
      </c>
      <c r="H76" s="740" t="s">
        <v>49</v>
      </c>
    </row>
    <row r="77" spans="1:8" s="78" customFormat="1" ht="129" thickTop="1" thickBot="1" x14ac:dyDescent="0.3">
      <c r="A77" s="1028"/>
      <c r="B77" s="1170"/>
      <c r="C77" s="735" t="s">
        <v>32</v>
      </c>
      <c r="D77" s="743" t="s">
        <v>106</v>
      </c>
      <c r="E77" s="744" t="s">
        <v>107</v>
      </c>
      <c r="F77" s="742" t="s">
        <v>122</v>
      </c>
      <c r="G77" s="742" t="s">
        <v>283</v>
      </c>
      <c r="H77" s="740" t="s">
        <v>49</v>
      </c>
    </row>
    <row r="78" spans="1:8" s="78" customFormat="1" ht="39.75" thickTop="1" thickBot="1" x14ac:dyDescent="0.3">
      <c r="A78" s="1028"/>
      <c r="B78" s="1170"/>
      <c r="C78" s="735" t="s">
        <v>174</v>
      </c>
      <c r="D78" s="743" t="s">
        <v>176</v>
      </c>
      <c r="E78" s="742" t="s">
        <v>465</v>
      </c>
      <c r="F78" s="744" t="s">
        <v>284</v>
      </c>
      <c r="G78" s="742" t="s">
        <v>285</v>
      </c>
      <c r="H78" s="740" t="s">
        <v>175</v>
      </c>
    </row>
    <row r="79" spans="1:8" s="78" customFormat="1" ht="78" thickTop="1" thickBot="1" x14ac:dyDescent="0.3">
      <c r="A79" s="1028"/>
      <c r="B79" s="1170"/>
      <c r="C79" s="745" t="s">
        <v>5</v>
      </c>
      <c r="D79" s="746" t="s">
        <v>119</v>
      </c>
      <c r="E79" s="747" t="s">
        <v>120</v>
      </c>
      <c r="F79" s="747" t="s">
        <v>286</v>
      </c>
      <c r="G79" s="748" t="s">
        <v>287</v>
      </c>
      <c r="H79" s="749" t="s">
        <v>49</v>
      </c>
    </row>
    <row r="80" spans="1:8" s="78" customFormat="1" ht="129" thickTop="1" thickBot="1" x14ac:dyDescent="0.3">
      <c r="A80" s="1028"/>
      <c r="B80" s="1170"/>
      <c r="C80" s="750" t="s">
        <v>408</v>
      </c>
      <c r="D80" s="751" t="s">
        <v>467</v>
      </c>
      <c r="E80" s="752" t="s">
        <v>92</v>
      </c>
      <c r="F80" s="752" t="s">
        <v>466</v>
      </c>
      <c r="G80" s="748" t="s">
        <v>489</v>
      </c>
      <c r="H80" s="749" t="s">
        <v>1090</v>
      </c>
    </row>
    <row r="81" spans="1:9" s="78" customFormat="1" ht="51.75" thickTop="1" x14ac:dyDescent="0.25">
      <c r="A81" s="1028"/>
      <c r="B81" s="1170"/>
      <c r="C81" s="753" t="s">
        <v>292</v>
      </c>
      <c r="D81" s="754" t="s">
        <v>1024</v>
      </c>
      <c r="E81" s="755" t="s">
        <v>289</v>
      </c>
      <c r="F81" s="754" t="s">
        <v>290</v>
      </c>
      <c r="G81" s="756" t="s">
        <v>468</v>
      </c>
      <c r="H81" s="1176" t="s">
        <v>1091</v>
      </c>
      <c r="I81" s="938"/>
    </row>
    <row r="82" spans="1:9" s="78" customFormat="1" ht="51" x14ac:dyDescent="0.25">
      <c r="A82" s="1028"/>
      <c r="B82" s="1170"/>
      <c r="C82" s="30" t="s">
        <v>293</v>
      </c>
      <c r="D82" s="31" t="s">
        <v>1025</v>
      </c>
      <c r="E82" s="32" t="s">
        <v>291</v>
      </c>
      <c r="F82" s="31" t="s">
        <v>200</v>
      </c>
      <c r="G82" s="32" t="s">
        <v>530</v>
      </c>
      <c r="H82" s="1177"/>
      <c r="I82" s="938"/>
    </row>
    <row r="83" spans="1:9" s="78" customFormat="1" ht="69" customHeight="1" x14ac:dyDescent="0.25">
      <c r="A83" s="1028"/>
      <c r="B83" s="1170"/>
      <c r="C83" s="30" t="s">
        <v>294</v>
      </c>
      <c r="D83" s="31" t="s">
        <v>527</v>
      </c>
      <c r="E83" s="32" t="s">
        <v>469</v>
      </c>
      <c r="F83" s="31" t="s">
        <v>295</v>
      </c>
      <c r="G83" s="32" t="s">
        <v>470</v>
      </c>
      <c r="H83" s="1177"/>
      <c r="I83" s="938"/>
    </row>
    <row r="84" spans="1:9" s="78" customFormat="1" ht="51" x14ac:dyDescent="0.25">
      <c r="A84" s="1028"/>
      <c r="B84" s="1170"/>
      <c r="C84" s="30" t="s">
        <v>296</v>
      </c>
      <c r="D84" s="31" t="s">
        <v>528</v>
      </c>
      <c r="E84" s="32" t="s">
        <v>529</v>
      </c>
      <c r="F84" s="31" t="s">
        <v>471</v>
      </c>
      <c r="G84" s="32" t="s">
        <v>177</v>
      </c>
      <c r="H84" s="1177"/>
      <c r="I84" s="938"/>
    </row>
    <row r="85" spans="1:9" s="78" customFormat="1" ht="64.5" thickBot="1" x14ac:dyDescent="0.3">
      <c r="A85" s="1028"/>
      <c r="B85" s="1170"/>
      <c r="C85" s="757" t="s">
        <v>297</v>
      </c>
      <c r="D85" s="758" t="s">
        <v>178</v>
      </c>
      <c r="E85" s="759" t="s">
        <v>179</v>
      </c>
      <c r="F85" s="758" t="s">
        <v>180</v>
      </c>
      <c r="G85" s="759" t="s">
        <v>531</v>
      </c>
      <c r="H85" s="1178"/>
      <c r="I85" s="938"/>
    </row>
    <row r="86" spans="1:9" s="78" customFormat="1" ht="180" thickTop="1" thickBot="1" x14ac:dyDescent="0.3">
      <c r="A86" s="1028"/>
      <c r="B86" s="1170"/>
      <c r="C86" s="760" t="s">
        <v>76</v>
      </c>
      <c r="D86" s="746" t="s">
        <v>111</v>
      </c>
      <c r="E86" s="746" t="s">
        <v>88</v>
      </c>
      <c r="F86" s="746" t="s">
        <v>472</v>
      </c>
      <c r="G86" s="742" t="s">
        <v>505</v>
      </c>
      <c r="H86" s="761" t="s">
        <v>36</v>
      </c>
    </row>
    <row r="87" spans="1:9" s="78" customFormat="1" ht="103.5" thickTop="1" thickBot="1" x14ac:dyDescent="0.3">
      <c r="A87" s="1028"/>
      <c r="B87" s="1170"/>
      <c r="C87" s="760" t="s">
        <v>77</v>
      </c>
      <c r="D87" s="746" t="s">
        <v>78</v>
      </c>
      <c r="E87" s="746" t="s">
        <v>89</v>
      </c>
      <c r="F87" s="746" t="s">
        <v>473</v>
      </c>
      <c r="G87" s="742" t="s">
        <v>506</v>
      </c>
      <c r="H87" s="761" t="s">
        <v>36</v>
      </c>
    </row>
    <row r="88" spans="1:9" s="78" customFormat="1" ht="90.75" thickTop="1" thickBot="1" x14ac:dyDescent="0.3">
      <c r="A88" s="1029"/>
      <c r="B88" s="1171"/>
      <c r="C88" s="762" t="s">
        <v>79</v>
      </c>
      <c r="D88" s="763" t="s">
        <v>80</v>
      </c>
      <c r="E88" s="763" t="s">
        <v>90</v>
      </c>
      <c r="F88" s="763" t="s">
        <v>91</v>
      </c>
      <c r="G88" s="764" t="s">
        <v>298</v>
      </c>
      <c r="H88" s="765" t="s">
        <v>36</v>
      </c>
    </row>
    <row r="89" spans="1:9" s="78" customFormat="1" ht="13.5" thickBot="1" x14ac:dyDescent="0.3">
      <c r="A89" s="1179" t="s">
        <v>1092</v>
      </c>
      <c r="B89" s="1180"/>
      <c r="C89" s="1180"/>
      <c r="D89" s="1180"/>
      <c r="E89" s="1180"/>
      <c r="F89" s="1180"/>
      <c r="G89" s="1180"/>
      <c r="H89" s="1181"/>
    </row>
    <row r="90" spans="1:9" s="78" customFormat="1" ht="102.75" thickBot="1" x14ac:dyDescent="0.3">
      <c r="A90" s="127" t="s">
        <v>318</v>
      </c>
      <c r="B90" s="128" t="s">
        <v>319</v>
      </c>
      <c r="C90" s="766" t="s">
        <v>320</v>
      </c>
      <c r="D90" s="766" t="s">
        <v>321</v>
      </c>
      <c r="E90" s="767" t="s">
        <v>474</v>
      </c>
      <c r="F90" s="767" t="s">
        <v>475</v>
      </c>
      <c r="G90" s="768" t="s">
        <v>476</v>
      </c>
      <c r="H90" s="769" t="s">
        <v>477</v>
      </c>
    </row>
    <row r="91" spans="1:9" s="78" customFormat="1" ht="180" thickTop="1" thickBot="1" x14ac:dyDescent="0.3">
      <c r="A91" s="603" t="s">
        <v>322</v>
      </c>
      <c r="B91" s="48" t="s">
        <v>409</v>
      </c>
      <c r="C91" s="770" t="s">
        <v>478</v>
      </c>
      <c r="D91" s="771" t="s">
        <v>410</v>
      </c>
      <c r="E91" s="772" t="s">
        <v>323</v>
      </c>
      <c r="F91" s="772" t="s">
        <v>479</v>
      </c>
      <c r="G91" s="773" t="s">
        <v>491</v>
      </c>
      <c r="H91" s="774" t="s">
        <v>477</v>
      </c>
    </row>
    <row r="92" spans="1:9" s="78" customFormat="1" ht="116.25" thickTop="1" thickBot="1" x14ac:dyDescent="0.3">
      <c r="A92" s="603" t="s">
        <v>324</v>
      </c>
      <c r="B92" s="48" t="s">
        <v>325</v>
      </c>
      <c r="C92" s="770" t="s">
        <v>326</v>
      </c>
      <c r="D92" s="771" t="s">
        <v>411</v>
      </c>
      <c r="E92" s="772" t="s">
        <v>327</v>
      </c>
      <c r="F92" s="772" t="s">
        <v>328</v>
      </c>
      <c r="G92" s="775" t="s">
        <v>490</v>
      </c>
      <c r="H92" s="774" t="s">
        <v>477</v>
      </c>
    </row>
    <row r="93" spans="1:9" s="78" customFormat="1" ht="128.25" thickTop="1" x14ac:dyDescent="0.25">
      <c r="A93" s="1042" t="s">
        <v>322</v>
      </c>
      <c r="B93" s="1020" t="s">
        <v>329</v>
      </c>
      <c r="C93" s="1182" t="s">
        <v>330</v>
      </c>
      <c r="D93" s="776" t="s">
        <v>498</v>
      </c>
      <c r="E93" s="777" t="s">
        <v>331</v>
      </c>
      <c r="F93" s="777" t="s">
        <v>332</v>
      </c>
      <c r="G93" s="778" t="s">
        <v>492</v>
      </c>
      <c r="H93" s="1166" t="s">
        <v>333</v>
      </c>
    </row>
    <row r="94" spans="1:9" ht="63.75" x14ac:dyDescent="0.25">
      <c r="A94" s="1042"/>
      <c r="B94" s="1020"/>
      <c r="C94" s="1076"/>
      <c r="D94" s="64" t="s">
        <v>334</v>
      </c>
      <c r="E94" s="50" t="s">
        <v>335</v>
      </c>
      <c r="F94" s="50" t="s">
        <v>336</v>
      </c>
      <c r="G94" s="46" t="s">
        <v>493</v>
      </c>
      <c r="H94" s="1167"/>
    </row>
    <row r="95" spans="1:9" ht="39" customHeight="1" x14ac:dyDescent="0.25">
      <c r="A95" s="1042"/>
      <c r="B95" s="1020"/>
      <c r="C95" s="1076"/>
      <c r="D95" s="602" t="s">
        <v>337</v>
      </c>
      <c r="E95" s="601" t="s">
        <v>338</v>
      </c>
      <c r="F95" s="779" t="s">
        <v>339</v>
      </c>
      <c r="G95" s="780" t="s">
        <v>542</v>
      </c>
      <c r="H95" s="1167"/>
    </row>
    <row r="96" spans="1:9" ht="51" x14ac:dyDescent="0.25">
      <c r="A96" s="1042"/>
      <c r="B96" s="1020"/>
      <c r="C96" s="1076"/>
      <c r="D96" s="64" t="s">
        <v>340</v>
      </c>
      <c r="E96" s="45" t="s">
        <v>341</v>
      </c>
      <c r="F96" s="45" t="s">
        <v>342</v>
      </c>
      <c r="G96" s="46" t="s">
        <v>541</v>
      </c>
      <c r="H96" s="1167"/>
    </row>
    <row r="97" spans="1:8" ht="51" x14ac:dyDescent="0.25">
      <c r="A97" s="1042"/>
      <c r="B97" s="1020"/>
      <c r="C97" s="1076"/>
      <c r="D97" s="64" t="s">
        <v>499</v>
      </c>
      <c r="E97" s="45" t="s">
        <v>501</v>
      </c>
      <c r="F97" s="45" t="s">
        <v>343</v>
      </c>
      <c r="G97" s="46" t="s">
        <v>494</v>
      </c>
      <c r="H97" s="1184" t="s">
        <v>3</v>
      </c>
    </row>
    <row r="98" spans="1:8" ht="63.75" x14ac:dyDescent="0.25">
      <c r="A98" s="1042"/>
      <c r="B98" s="1020"/>
      <c r="C98" s="1076"/>
      <c r="D98" s="64" t="s">
        <v>345</v>
      </c>
      <c r="E98" s="45" t="s">
        <v>346</v>
      </c>
      <c r="F98" s="45" t="s">
        <v>347</v>
      </c>
      <c r="G98" s="46" t="s">
        <v>1093</v>
      </c>
      <c r="H98" s="1185"/>
    </row>
    <row r="99" spans="1:8" ht="51.75" thickBot="1" x14ac:dyDescent="0.3">
      <c r="A99" s="1042"/>
      <c r="B99" s="1020"/>
      <c r="C99" s="1183"/>
      <c r="D99" s="781" t="s">
        <v>500</v>
      </c>
      <c r="E99" s="782" t="s">
        <v>502</v>
      </c>
      <c r="F99" s="782" t="s">
        <v>344</v>
      </c>
      <c r="G99" s="783" t="s">
        <v>495</v>
      </c>
      <c r="H99" s="784" t="s">
        <v>551</v>
      </c>
    </row>
    <row r="100" spans="1:8" ht="159" customHeight="1" thickTop="1" x14ac:dyDescent="0.25">
      <c r="A100" s="1042" t="s">
        <v>348</v>
      </c>
      <c r="B100" s="1020" t="s">
        <v>349</v>
      </c>
      <c r="C100" s="785" t="s">
        <v>350</v>
      </c>
      <c r="D100" s="786" t="s">
        <v>351</v>
      </c>
      <c r="E100" s="785" t="s">
        <v>352</v>
      </c>
      <c r="F100" s="785" t="s">
        <v>353</v>
      </c>
      <c r="G100" s="778" t="s">
        <v>1094</v>
      </c>
      <c r="H100" s="1166" t="s">
        <v>497</v>
      </c>
    </row>
    <row r="101" spans="1:8" ht="102" x14ac:dyDescent="0.25">
      <c r="A101" s="1042"/>
      <c r="B101" s="1020"/>
      <c r="C101" s="50" t="s">
        <v>355</v>
      </c>
      <c r="D101" s="64" t="s">
        <v>356</v>
      </c>
      <c r="E101" s="50" t="s">
        <v>412</v>
      </c>
      <c r="F101" s="50" t="s">
        <v>416</v>
      </c>
      <c r="G101" s="46" t="s">
        <v>357</v>
      </c>
      <c r="H101" s="1167"/>
    </row>
    <row r="102" spans="1:8" ht="90" thickBot="1" x14ac:dyDescent="0.3">
      <c r="A102" s="1042"/>
      <c r="B102" s="1020"/>
      <c r="C102" s="787" t="s">
        <v>358</v>
      </c>
      <c r="D102" s="788" t="s">
        <v>413</v>
      </c>
      <c r="E102" s="782" t="s">
        <v>359</v>
      </c>
      <c r="F102" s="782" t="s">
        <v>360</v>
      </c>
      <c r="G102" s="783" t="s">
        <v>361</v>
      </c>
      <c r="H102" s="1168"/>
    </row>
    <row r="103" spans="1:8" ht="192" thickTop="1" x14ac:dyDescent="0.25">
      <c r="A103" s="1043" t="s">
        <v>362</v>
      </c>
      <c r="B103" s="1045" t="s">
        <v>362</v>
      </c>
      <c r="C103" s="789" t="s">
        <v>518</v>
      </c>
      <c r="D103" s="790" t="s">
        <v>521</v>
      </c>
      <c r="E103" s="791" t="s">
        <v>363</v>
      </c>
      <c r="F103" s="791" t="s">
        <v>519</v>
      </c>
      <c r="G103" s="778" t="s">
        <v>522</v>
      </c>
      <c r="H103" s="792" t="s">
        <v>364</v>
      </c>
    </row>
    <row r="104" spans="1:8" ht="63.75" x14ac:dyDescent="0.25">
      <c r="A104" s="1043"/>
      <c r="B104" s="1045"/>
      <c r="C104" s="129" t="s">
        <v>512</v>
      </c>
      <c r="D104" s="131" t="s">
        <v>517</v>
      </c>
      <c r="E104" s="131" t="s">
        <v>1095</v>
      </c>
      <c r="F104" s="131" t="s">
        <v>1096</v>
      </c>
      <c r="G104" s="46" t="s">
        <v>1097</v>
      </c>
      <c r="H104" s="793" t="s">
        <v>365</v>
      </c>
    </row>
    <row r="105" spans="1:8" ht="64.5" thickBot="1" x14ac:dyDescent="0.3">
      <c r="A105" s="1044"/>
      <c r="B105" s="1046"/>
      <c r="C105" s="794" t="s">
        <v>366</v>
      </c>
      <c r="D105" s="795" t="s">
        <v>367</v>
      </c>
      <c r="E105" s="782" t="s">
        <v>368</v>
      </c>
      <c r="F105" s="782" t="s">
        <v>369</v>
      </c>
      <c r="G105" s="783" t="s">
        <v>370</v>
      </c>
      <c r="H105" s="784" t="s">
        <v>1098</v>
      </c>
    </row>
    <row r="106" spans="1:8" ht="169.5" thickTop="1" thickBot="1" x14ac:dyDescent="0.3">
      <c r="A106" s="796" t="s">
        <v>504</v>
      </c>
      <c r="B106" s="51" t="s">
        <v>371</v>
      </c>
      <c r="C106" s="770" t="s">
        <v>372</v>
      </c>
      <c r="D106" s="771" t="s">
        <v>373</v>
      </c>
      <c r="E106" s="797" t="s">
        <v>373</v>
      </c>
      <c r="F106" s="772" t="s">
        <v>369</v>
      </c>
      <c r="G106" s="798" t="s">
        <v>374</v>
      </c>
      <c r="H106" s="774" t="s">
        <v>1099</v>
      </c>
    </row>
    <row r="107" spans="1:8" ht="90" thickTop="1" x14ac:dyDescent="0.25">
      <c r="A107" s="1047" t="s">
        <v>375</v>
      </c>
      <c r="B107" s="1050" t="s">
        <v>376</v>
      </c>
      <c r="C107" s="799" t="s">
        <v>377</v>
      </c>
      <c r="D107" s="800" t="s">
        <v>378</v>
      </c>
      <c r="E107" s="801" t="s">
        <v>379</v>
      </c>
      <c r="F107" s="801" t="s">
        <v>380</v>
      </c>
      <c r="G107" s="802" t="s">
        <v>523</v>
      </c>
      <c r="H107" s="803" t="s">
        <v>381</v>
      </c>
    </row>
    <row r="108" spans="1:8" ht="89.25" x14ac:dyDescent="0.25">
      <c r="A108" s="1048"/>
      <c r="B108" s="1051"/>
      <c r="C108" s="53" t="s">
        <v>382</v>
      </c>
      <c r="D108" s="54" t="s">
        <v>383</v>
      </c>
      <c r="E108" s="54" t="s">
        <v>384</v>
      </c>
      <c r="F108" s="54" t="s">
        <v>415</v>
      </c>
      <c r="G108" s="53" t="s">
        <v>520</v>
      </c>
      <c r="H108" s="804" t="s">
        <v>385</v>
      </c>
    </row>
    <row r="109" spans="1:8" ht="64.5" thickBot="1" x14ac:dyDescent="0.3">
      <c r="A109" s="1049"/>
      <c r="B109" s="805" t="s">
        <v>1100</v>
      </c>
      <c r="C109" s="125" t="s">
        <v>390</v>
      </c>
      <c r="D109" s="125" t="s">
        <v>386</v>
      </c>
      <c r="E109" s="126" t="s">
        <v>391</v>
      </c>
      <c r="F109" s="126" t="s">
        <v>387</v>
      </c>
      <c r="G109" s="125" t="s">
        <v>503</v>
      </c>
      <c r="H109" s="806" t="s">
        <v>388</v>
      </c>
    </row>
    <row r="110" spans="1:8" ht="33" customHeight="1" thickBot="1" x14ac:dyDescent="0.3">
      <c r="A110" s="1186" t="s">
        <v>1101</v>
      </c>
      <c r="B110" s="1186"/>
      <c r="C110" s="1186"/>
      <c r="D110" s="1186"/>
      <c r="E110" s="1186"/>
      <c r="F110" s="1186"/>
      <c r="G110" s="1186"/>
      <c r="H110" s="1186"/>
    </row>
    <row r="111" spans="1:8" ht="15" thickTop="1" x14ac:dyDescent="0.25"/>
  </sheetData>
  <autoFilter ref="A4:H110"/>
  <mergeCells count="63">
    <mergeCell ref="A103:A105"/>
    <mergeCell ref="B103:B105"/>
    <mergeCell ref="A107:A109"/>
    <mergeCell ref="B107:B108"/>
    <mergeCell ref="A110:H110"/>
    <mergeCell ref="A100:A102"/>
    <mergeCell ref="B100:B102"/>
    <mergeCell ref="H100:H102"/>
    <mergeCell ref="A69:A88"/>
    <mergeCell ref="B69:B88"/>
    <mergeCell ref="C69:C71"/>
    <mergeCell ref="H69:H71"/>
    <mergeCell ref="H81:H85"/>
    <mergeCell ref="A89:H89"/>
    <mergeCell ref="A93:A99"/>
    <mergeCell ref="B93:B99"/>
    <mergeCell ref="C93:C99"/>
    <mergeCell ref="H93:H96"/>
    <mergeCell ref="H97:H98"/>
    <mergeCell ref="A63:A68"/>
    <mergeCell ref="B63:B68"/>
    <mergeCell ref="C63:C64"/>
    <mergeCell ref="D63:D64"/>
    <mergeCell ref="E63:E64"/>
    <mergeCell ref="A57:A62"/>
    <mergeCell ref="B57:B62"/>
    <mergeCell ref="C58:C59"/>
    <mergeCell ref="H58:H59"/>
    <mergeCell ref="C60:C61"/>
    <mergeCell ref="H60:H61"/>
    <mergeCell ref="E48:E49"/>
    <mergeCell ref="F48:F49"/>
    <mergeCell ref="G48:G49"/>
    <mergeCell ref="H48:H49"/>
    <mergeCell ref="H63:H64"/>
    <mergeCell ref="A23:A28"/>
    <mergeCell ref="B23:B28"/>
    <mergeCell ref="C24:C26"/>
    <mergeCell ref="H24:H26"/>
    <mergeCell ref="C51:C52"/>
    <mergeCell ref="A29:A38"/>
    <mergeCell ref="B29:B38"/>
    <mergeCell ref="C34:C35"/>
    <mergeCell ref="H36:H37"/>
    <mergeCell ref="A39:A56"/>
    <mergeCell ref="B39:B56"/>
    <mergeCell ref="C41:C43"/>
    <mergeCell ref="C44:C47"/>
    <mergeCell ref="D46:D47"/>
    <mergeCell ref="H46:H47"/>
    <mergeCell ref="C48:C50"/>
    <mergeCell ref="A2:B2"/>
    <mergeCell ref="C2:H2"/>
    <mergeCell ref="A5:A22"/>
    <mergeCell ref="B5:B22"/>
    <mergeCell ref="C5:C10"/>
    <mergeCell ref="H5:H6"/>
    <mergeCell ref="D7:D8"/>
    <mergeCell ref="H7:H9"/>
    <mergeCell ref="C11:C13"/>
    <mergeCell ref="C14:C19"/>
    <mergeCell ref="H14:H19"/>
    <mergeCell ref="C21:C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16"/>
  <sheetViews>
    <sheetView tabSelected="1" view="pageBreakPreview" topLeftCell="A777" zoomScale="65" zoomScaleNormal="100" zoomScaleSheetLayoutView="65" workbookViewId="0">
      <selection activeCell="AL793" sqref="AL793"/>
    </sheetView>
  </sheetViews>
  <sheetFormatPr baseColWidth="10" defaultRowHeight="12.75" x14ac:dyDescent="0.2"/>
  <cols>
    <col min="1" max="1" width="24.85546875" style="808" customWidth="1"/>
    <col min="2" max="2" width="27.85546875" style="808" customWidth="1"/>
    <col min="3" max="3" width="25.5703125" style="931" customWidth="1"/>
    <col min="4" max="4" width="23.5703125" style="808" customWidth="1"/>
    <col min="5" max="5" width="33.42578125" style="808" customWidth="1"/>
    <col min="6" max="6" width="19.42578125" style="808" customWidth="1"/>
    <col min="7" max="7" width="50.7109375" style="808" customWidth="1"/>
    <col min="8" max="8" width="15.7109375" style="932" customWidth="1"/>
    <col min="9" max="9" width="2.85546875" style="808" bestFit="1" customWidth="1"/>
    <col min="10" max="10" width="14.140625" style="808" hidden="1" customWidth="1"/>
    <col min="11" max="21" width="12.7109375" style="808" hidden="1" customWidth="1"/>
    <col min="22" max="26" width="12.7109375" style="808" customWidth="1"/>
    <col min="27" max="27" width="24.42578125" style="925" customWidth="1"/>
    <col min="28" max="28" width="14.7109375" style="925" hidden="1" customWidth="1"/>
    <col min="29" max="29" width="10.85546875" style="808" hidden="1" customWidth="1"/>
    <col min="30" max="30" width="21.85546875" style="808" hidden="1" customWidth="1"/>
    <col min="31" max="31" width="37.140625" style="808" hidden="1" customWidth="1"/>
    <col min="32" max="16384" width="11.42578125" style="808"/>
  </cols>
  <sheetData>
    <row r="1" spans="1:31" s="936" customFormat="1" ht="82.5" customHeight="1" thickBot="1" x14ac:dyDescent="0.4">
      <c r="A1" s="1539" t="s">
        <v>619</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1"/>
    </row>
    <row r="2" spans="1:31" ht="13.5" thickBot="1" x14ac:dyDescent="0.25"/>
    <row r="3" spans="1:31" ht="42.75" customHeight="1" thickBot="1" x14ac:dyDescent="0.25">
      <c r="A3" s="809" t="s">
        <v>0</v>
      </c>
      <c r="B3" s="809" t="s">
        <v>1</v>
      </c>
      <c r="C3" s="809" t="s">
        <v>52</v>
      </c>
      <c r="D3" s="810" t="s">
        <v>53</v>
      </c>
      <c r="E3" s="810" t="s">
        <v>54</v>
      </c>
      <c r="F3" s="809" t="s">
        <v>55</v>
      </c>
      <c r="G3" s="810" t="s">
        <v>2</v>
      </c>
      <c r="H3" s="1255" t="s">
        <v>606</v>
      </c>
      <c r="I3" s="1256"/>
      <c r="J3" s="811">
        <v>43466</v>
      </c>
      <c r="K3" s="811">
        <v>43497</v>
      </c>
      <c r="L3" s="811">
        <v>43525</v>
      </c>
      <c r="M3" s="811">
        <v>43556</v>
      </c>
      <c r="N3" s="811">
        <v>43586</v>
      </c>
      <c r="O3" s="811">
        <v>43617</v>
      </c>
      <c r="P3" s="811">
        <v>43647</v>
      </c>
      <c r="Q3" s="811">
        <v>43678</v>
      </c>
      <c r="R3" s="811">
        <v>43709</v>
      </c>
      <c r="S3" s="811">
        <v>43739</v>
      </c>
      <c r="T3" s="811">
        <v>43770</v>
      </c>
      <c r="U3" s="811">
        <v>43800</v>
      </c>
      <c r="V3" s="812" t="s">
        <v>615</v>
      </c>
      <c r="W3" s="812" t="s">
        <v>616</v>
      </c>
      <c r="X3" s="812" t="s">
        <v>617</v>
      </c>
      <c r="Y3" s="812" t="s">
        <v>618</v>
      </c>
      <c r="Z3" s="812" t="s">
        <v>609</v>
      </c>
      <c r="AA3" s="813" t="s">
        <v>511</v>
      </c>
      <c r="AB3" s="814" t="s">
        <v>1200</v>
      </c>
      <c r="AC3" s="814"/>
      <c r="AD3" s="814" t="s">
        <v>1199</v>
      </c>
      <c r="AE3" s="982" t="s">
        <v>552</v>
      </c>
    </row>
    <row r="4" spans="1:31" ht="24.95" customHeight="1" x14ac:dyDescent="0.2">
      <c r="A4" s="1248" t="s">
        <v>375</v>
      </c>
      <c r="B4" s="1257" t="s">
        <v>1102</v>
      </c>
      <c r="C4" s="1243" t="s">
        <v>10</v>
      </c>
      <c r="D4" s="1252" t="s">
        <v>117</v>
      </c>
      <c r="E4" s="1252" t="s">
        <v>118</v>
      </c>
      <c r="F4" s="1243" t="s">
        <v>134</v>
      </c>
      <c r="G4" s="1251" t="s">
        <v>602</v>
      </c>
      <c r="H4" s="1266">
        <v>0.2</v>
      </c>
      <c r="I4" s="815" t="s">
        <v>600</v>
      </c>
      <c r="J4" s="816"/>
      <c r="K4" s="817"/>
      <c r="L4" s="818">
        <v>0.6</v>
      </c>
      <c r="M4" s="819"/>
      <c r="N4" s="817"/>
      <c r="O4" s="818">
        <v>1</v>
      </c>
      <c r="P4" s="819"/>
      <c r="Q4" s="817"/>
      <c r="R4" s="818">
        <v>1</v>
      </c>
      <c r="S4" s="819"/>
      <c r="T4" s="817"/>
      <c r="U4" s="820">
        <v>1</v>
      </c>
      <c r="V4" s="821">
        <f>SUM(J4:L4)*H4</f>
        <v>0.12</v>
      </c>
      <c r="W4" s="822">
        <f>SUM(M4:O4)*H4</f>
        <v>0.2</v>
      </c>
      <c r="X4" s="822">
        <f>SUM(P4:R4)*H4</f>
        <v>0.2</v>
      </c>
      <c r="Y4" s="822">
        <f>SUM(S4:U4)*H4</f>
        <v>0.2</v>
      </c>
      <c r="Z4" s="963">
        <f>MAX(V4:Y4)</f>
        <v>0.2</v>
      </c>
      <c r="AA4" s="1270" t="s">
        <v>1142</v>
      </c>
      <c r="AB4" s="1273">
        <v>1</v>
      </c>
      <c r="AC4" s="979"/>
      <c r="AD4" s="1533" t="str">
        <f>+IF(Z5&gt;Z4,"SUPERADA",IF(Z5=Z4,"EQUILIBRADA",IF(Z5&lt;Z4,"PARA MEJORAR")))</f>
        <v>EQUILIBRADA</v>
      </c>
      <c r="AE4" s="983" t="s">
        <v>559</v>
      </c>
    </row>
    <row r="5" spans="1:31" ht="24.95" customHeight="1" x14ac:dyDescent="0.2">
      <c r="A5" s="1249"/>
      <c r="B5" s="1258"/>
      <c r="C5" s="1244"/>
      <c r="D5" s="1253"/>
      <c r="E5" s="1253"/>
      <c r="F5" s="1244"/>
      <c r="G5" s="1231"/>
      <c r="H5" s="1226"/>
      <c r="I5" s="823" t="s">
        <v>601</v>
      </c>
      <c r="J5" s="824"/>
      <c r="K5" s="825"/>
      <c r="L5" s="826">
        <v>0.6</v>
      </c>
      <c r="M5" s="827"/>
      <c r="N5" s="825"/>
      <c r="O5" s="826">
        <v>1</v>
      </c>
      <c r="P5" s="827"/>
      <c r="Q5" s="825"/>
      <c r="R5" s="826"/>
      <c r="S5" s="827"/>
      <c r="T5" s="825"/>
      <c r="U5" s="828"/>
      <c r="V5" s="829">
        <f>SUM(J5:L5)*H4</f>
        <v>0.12</v>
      </c>
      <c r="W5" s="830">
        <f>SUM(M5:O5)*H4</f>
        <v>0.2</v>
      </c>
      <c r="X5" s="830">
        <f>SUM(P5:R5)*H4</f>
        <v>0</v>
      </c>
      <c r="Y5" s="830">
        <f>SUM(S5:U5)*H4</f>
        <v>0</v>
      </c>
      <c r="Z5" s="964">
        <f t="shared" ref="Z5" si="0">MAX(V5:Y5)</f>
        <v>0.2</v>
      </c>
      <c r="AA5" s="1271"/>
      <c r="AB5" s="1274"/>
      <c r="AC5" s="980"/>
      <c r="AD5" s="1534"/>
      <c r="AE5" s="984" t="s">
        <v>559</v>
      </c>
    </row>
    <row r="6" spans="1:31" ht="24.95" customHeight="1" x14ac:dyDescent="0.2">
      <c r="A6" s="1249"/>
      <c r="B6" s="1258"/>
      <c r="C6" s="1244"/>
      <c r="D6" s="1253"/>
      <c r="E6" s="1253"/>
      <c r="F6" s="1244"/>
      <c r="G6" s="1231" t="s">
        <v>603</v>
      </c>
      <c r="H6" s="1225">
        <v>0.2</v>
      </c>
      <c r="I6" s="832" t="s">
        <v>600</v>
      </c>
      <c r="J6" s="833"/>
      <c r="K6" s="834"/>
      <c r="L6" s="835">
        <v>0.1</v>
      </c>
      <c r="M6" s="836"/>
      <c r="N6" s="834"/>
      <c r="O6" s="835">
        <v>0.1</v>
      </c>
      <c r="P6" s="836"/>
      <c r="Q6" s="834"/>
      <c r="R6" s="835">
        <v>1</v>
      </c>
      <c r="S6" s="836"/>
      <c r="T6" s="834"/>
      <c r="U6" s="837">
        <v>1</v>
      </c>
      <c r="V6" s="821">
        <f>SUM(J6:L6)*H6</f>
        <v>2.0000000000000004E-2</v>
      </c>
      <c r="W6" s="822">
        <f>SUM(M6:O6)*H6</f>
        <v>2.0000000000000004E-2</v>
      </c>
      <c r="X6" s="822">
        <f>SUM(P6:R6)*H6</f>
        <v>0.2</v>
      </c>
      <c r="Y6" s="822">
        <f>SUM(S6:U6)*H6</f>
        <v>0.2</v>
      </c>
      <c r="Z6" s="963">
        <f>MAX(V6:Y6)</f>
        <v>0.2</v>
      </c>
      <c r="AA6" s="1271"/>
      <c r="AB6" s="1274"/>
      <c r="AC6" s="980"/>
      <c r="AD6" s="1534" t="str">
        <f>+IF(Z7&gt;Z6,"SUPERADA",IF(Z7=Z6,"EQUILIBRADA",IF(Z7&lt;Z6,"PARA MEJORAR")))</f>
        <v>EQUILIBRADA</v>
      </c>
      <c r="AE6" s="984" t="s">
        <v>559</v>
      </c>
    </row>
    <row r="7" spans="1:31" ht="24.75" customHeight="1" x14ac:dyDescent="0.2">
      <c r="A7" s="1249"/>
      <c r="B7" s="1258"/>
      <c r="C7" s="1244"/>
      <c r="D7" s="1253"/>
      <c r="E7" s="1253"/>
      <c r="F7" s="1244"/>
      <c r="G7" s="1231"/>
      <c r="H7" s="1226"/>
      <c r="I7" s="823" t="s">
        <v>601</v>
      </c>
      <c r="J7" s="824"/>
      <c r="K7" s="825"/>
      <c r="L7" s="826">
        <v>0.1</v>
      </c>
      <c r="M7" s="827"/>
      <c r="N7" s="825"/>
      <c r="O7" s="826">
        <v>1</v>
      </c>
      <c r="P7" s="827"/>
      <c r="Q7" s="825"/>
      <c r="R7" s="826"/>
      <c r="S7" s="827"/>
      <c r="T7" s="825"/>
      <c r="U7" s="828"/>
      <c r="V7" s="829">
        <f>SUM(J7:L7)*H6</f>
        <v>2.0000000000000004E-2</v>
      </c>
      <c r="W7" s="830">
        <f>SUM(M7:O7)*H6</f>
        <v>0.2</v>
      </c>
      <c r="X7" s="830">
        <f>SUM(P7:R7)*H6</f>
        <v>0</v>
      </c>
      <c r="Y7" s="830">
        <f>SUM(S7:U7)*H6</f>
        <v>0</v>
      </c>
      <c r="Z7" s="964">
        <f t="shared" ref="Z7" si="1">MAX(V7:Y7)</f>
        <v>0.2</v>
      </c>
      <c r="AA7" s="1271"/>
      <c r="AB7" s="1274"/>
      <c r="AC7" s="980"/>
      <c r="AD7" s="1534"/>
      <c r="AE7" s="984" t="s">
        <v>559</v>
      </c>
    </row>
    <row r="8" spans="1:31" ht="24.95" customHeight="1" x14ac:dyDescent="0.2">
      <c r="A8" s="1249"/>
      <c r="B8" s="1258"/>
      <c r="C8" s="1244"/>
      <c r="D8" s="1253"/>
      <c r="E8" s="1253"/>
      <c r="F8" s="1244"/>
      <c r="G8" s="1231" t="s">
        <v>604</v>
      </c>
      <c r="H8" s="1265">
        <v>0.3</v>
      </c>
      <c r="I8" s="832" t="s">
        <v>600</v>
      </c>
      <c r="J8" s="833"/>
      <c r="K8" s="834"/>
      <c r="L8" s="835"/>
      <c r="M8" s="836"/>
      <c r="N8" s="834"/>
      <c r="O8" s="835"/>
      <c r="P8" s="836"/>
      <c r="Q8" s="834"/>
      <c r="R8" s="835">
        <v>0.4</v>
      </c>
      <c r="S8" s="836"/>
      <c r="T8" s="834"/>
      <c r="U8" s="837">
        <v>1</v>
      </c>
      <c r="V8" s="821">
        <f>SUM(J8:L8)*H8</f>
        <v>0</v>
      </c>
      <c r="W8" s="822">
        <f>SUM(M8:O8)*H8</f>
        <v>0</v>
      </c>
      <c r="X8" s="822">
        <f>SUM(P8:R8)*H8</f>
        <v>0.12</v>
      </c>
      <c r="Y8" s="822">
        <f>SUM(S8:U8)*H8</f>
        <v>0.3</v>
      </c>
      <c r="Z8" s="963">
        <f>MAX(V8:Y8)</f>
        <v>0.3</v>
      </c>
      <c r="AA8" s="1271"/>
      <c r="AB8" s="1274"/>
      <c r="AC8" s="980"/>
      <c r="AD8" s="1534" t="str">
        <f>+IF(Z9&gt;Z8,"SUPERADA",IF(Z9=Z8,"EQUILIBRADA",IF(Z9&lt;Z8,"PARA MEJORAR")))</f>
        <v>PARA MEJORAR</v>
      </c>
      <c r="AE8" s="984" t="s">
        <v>559</v>
      </c>
    </row>
    <row r="9" spans="1:31" ht="24.95" customHeight="1" x14ac:dyDescent="0.2">
      <c r="A9" s="1249"/>
      <c r="B9" s="1258"/>
      <c r="C9" s="1244"/>
      <c r="D9" s="1253"/>
      <c r="E9" s="1253"/>
      <c r="F9" s="1244"/>
      <c r="G9" s="1231"/>
      <c r="H9" s="1226"/>
      <c r="I9" s="823" t="s">
        <v>601</v>
      </c>
      <c r="J9" s="824"/>
      <c r="K9" s="825"/>
      <c r="L9" s="826"/>
      <c r="M9" s="827"/>
      <c r="N9" s="825"/>
      <c r="O9" s="826">
        <v>0.4</v>
      </c>
      <c r="P9" s="827"/>
      <c r="Q9" s="825"/>
      <c r="R9" s="826"/>
      <c r="S9" s="827"/>
      <c r="T9" s="825"/>
      <c r="U9" s="828"/>
      <c r="V9" s="829">
        <f>SUM(J9:L9)*H8</f>
        <v>0</v>
      </c>
      <c r="W9" s="830">
        <f>SUM(M9:O9)*H8</f>
        <v>0.12</v>
      </c>
      <c r="X9" s="830">
        <f>SUM(P9:R9)*H8</f>
        <v>0</v>
      </c>
      <c r="Y9" s="830">
        <f>SUM(S9:U9)*H8</f>
        <v>0</v>
      </c>
      <c r="Z9" s="964">
        <f t="shared" ref="Z9" si="2">MAX(V9:Y9)</f>
        <v>0.12</v>
      </c>
      <c r="AA9" s="1271"/>
      <c r="AB9" s="1274"/>
      <c r="AC9" s="980"/>
      <c r="AD9" s="1534"/>
      <c r="AE9" s="984" t="s">
        <v>559</v>
      </c>
    </row>
    <row r="10" spans="1:31" ht="24.95" customHeight="1" x14ac:dyDescent="0.2">
      <c r="A10" s="1249"/>
      <c r="B10" s="1258"/>
      <c r="C10" s="1244"/>
      <c r="D10" s="1253"/>
      <c r="E10" s="1253"/>
      <c r="F10" s="1244"/>
      <c r="G10" s="1231" t="s">
        <v>605</v>
      </c>
      <c r="H10" s="1265">
        <v>0.3</v>
      </c>
      <c r="I10" s="838" t="s">
        <v>600</v>
      </c>
      <c r="J10" s="839"/>
      <c r="K10" s="840"/>
      <c r="L10" s="841"/>
      <c r="M10" s="842"/>
      <c r="N10" s="840"/>
      <c r="O10" s="841"/>
      <c r="P10" s="842"/>
      <c r="Q10" s="840"/>
      <c r="R10" s="841"/>
      <c r="S10" s="842"/>
      <c r="T10" s="840"/>
      <c r="U10" s="843">
        <v>1</v>
      </c>
      <c r="V10" s="844">
        <f>SUM(J10:L10)*H10</f>
        <v>0</v>
      </c>
      <c r="W10" s="845">
        <f>SUM(M10:O10)*H10</f>
        <v>0</v>
      </c>
      <c r="X10" s="845">
        <f>SUM(P10:R10)*H10</f>
        <v>0</v>
      </c>
      <c r="Y10" s="845">
        <f>SUM(S10:U10)*H10</f>
        <v>0.3</v>
      </c>
      <c r="Z10" s="965">
        <f>MAX(V10:Y10)</f>
        <v>0.3</v>
      </c>
      <c r="AA10" s="1271"/>
      <c r="AB10" s="1274"/>
      <c r="AC10" s="980"/>
      <c r="AD10" s="1534" t="str">
        <f>+IF(Z11&gt;Z10,"SUPERADA",IF(Z11=Z10,"EQUILIBRADA",IF(Z11&lt;Z10,"PARA MEJORAR")))</f>
        <v>PARA MEJORAR</v>
      </c>
      <c r="AE10" s="984" t="s">
        <v>559</v>
      </c>
    </row>
    <row r="11" spans="1:31" ht="24.95" customHeight="1" thickBot="1" x14ac:dyDescent="0.25">
      <c r="A11" s="1249"/>
      <c r="B11" s="1258"/>
      <c r="C11" s="1244"/>
      <c r="D11" s="1253"/>
      <c r="E11" s="1253"/>
      <c r="F11" s="1244"/>
      <c r="G11" s="1240"/>
      <c r="H11" s="1230"/>
      <c r="I11" s="847" t="s">
        <v>601</v>
      </c>
      <c r="J11" s="848"/>
      <c r="K11" s="849"/>
      <c r="L11" s="850"/>
      <c r="M11" s="851"/>
      <c r="N11" s="849"/>
      <c r="O11" s="850"/>
      <c r="P11" s="851"/>
      <c r="Q11" s="849"/>
      <c r="R11" s="850"/>
      <c r="S11" s="851"/>
      <c r="T11" s="849"/>
      <c r="U11" s="852"/>
      <c r="V11" s="853">
        <f>SUM(J11:L11)*H10</f>
        <v>0</v>
      </c>
      <c r="W11" s="854">
        <f>SUM(M11:O11)*H10</f>
        <v>0</v>
      </c>
      <c r="X11" s="854">
        <f>SUM(P11:R11)*H10</f>
        <v>0</v>
      </c>
      <c r="Y11" s="854">
        <f>SUM(S11:U11)*H10</f>
        <v>0</v>
      </c>
      <c r="Z11" s="966">
        <f t="shared" ref="Z11" si="3">MAX(V11:Y11)</f>
        <v>0</v>
      </c>
      <c r="AA11" s="1271"/>
      <c r="AB11" s="1274"/>
      <c r="AC11" s="981"/>
      <c r="AD11" s="1535"/>
      <c r="AE11" s="984" t="s">
        <v>559</v>
      </c>
    </row>
    <row r="12" spans="1:31" ht="24.95" customHeight="1" x14ac:dyDescent="0.2">
      <c r="A12" s="1249"/>
      <c r="B12" s="1259"/>
      <c r="C12" s="1244"/>
      <c r="D12" s="1252" t="s">
        <v>392</v>
      </c>
      <c r="E12" s="1252" t="s">
        <v>181</v>
      </c>
      <c r="F12" s="1243" t="s">
        <v>188</v>
      </c>
      <c r="G12" s="1247" t="s">
        <v>614</v>
      </c>
      <c r="H12" s="1225">
        <v>0.2</v>
      </c>
      <c r="I12" s="832" t="s">
        <v>600</v>
      </c>
      <c r="J12" s="833"/>
      <c r="K12" s="834"/>
      <c r="L12" s="835">
        <v>0.25</v>
      </c>
      <c r="M12" s="836"/>
      <c r="N12" s="834"/>
      <c r="O12" s="835">
        <v>0.5</v>
      </c>
      <c r="P12" s="836"/>
      <c r="Q12" s="834"/>
      <c r="R12" s="835">
        <v>0.75</v>
      </c>
      <c r="S12" s="836"/>
      <c r="T12" s="834"/>
      <c r="U12" s="837">
        <v>1</v>
      </c>
      <c r="V12" s="821">
        <f>SUM(J12:L12)*H12</f>
        <v>0.05</v>
      </c>
      <c r="W12" s="822">
        <f>SUM(M12:O12)*H12</f>
        <v>0.1</v>
      </c>
      <c r="X12" s="822">
        <f>SUM(P12:R12)*H12</f>
        <v>0.15000000000000002</v>
      </c>
      <c r="Y12" s="822">
        <f>SUM(S12:U12)*H12</f>
        <v>0.2</v>
      </c>
      <c r="Z12" s="963">
        <f>MAX(V12:Y12)</f>
        <v>0.2</v>
      </c>
      <c r="AA12" s="1271"/>
      <c r="AB12" s="1275">
        <v>2</v>
      </c>
      <c r="AC12" s="979"/>
      <c r="AD12" s="1533" t="str">
        <f>+IF(Z13&gt;Z12,"SUPERADA",IF(Z13=Z12,"EQUILIBRADA",IF(Z13&lt;Z12,"PARA MEJORAR")))</f>
        <v>PARA MEJORAR</v>
      </c>
      <c r="AE12" s="984" t="s">
        <v>559</v>
      </c>
    </row>
    <row r="13" spans="1:31" ht="24.95" customHeight="1" x14ac:dyDescent="0.2">
      <c r="A13" s="1249"/>
      <c r="B13" s="1259"/>
      <c r="C13" s="1244"/>
      <c r="D13" s="1253"/>
      <c r="E13" s="1253"/>
      <c r="F13" s="1244"/>
      <c r="G13" s="1231"/>
      <c r="H13" s="1226"/>
      <c r="I13" s="823" t="s">
        <v>601</v>
      </c>
      <c r="J13" s="824"/>
      <c r="K13" s="825"/>
      <c r="L13" s="826">
        <v>0.25</v>
      </c>
      <c r="M13" s="827"/>
      <c r="N13" s="825"/>
      <c r="O13" s="826">
        <v>0.5</v>
      </c>
      <c r="P13" s="827"/>
      <c r="Q13" s="825"/>
      <c r="R13" s="826"/>
      <c r="S13" s="827"/>
      <c r="T13" s="825"/>
      <c r="U13" s="828"/>
      <c r="V13" s="829">
        <f>SUM(J13:L13)*H12</f>
        <v>0.05</v>
      </c>
      <c r="W13" s="830">
        <f>SUM(M13:O13)*H12</f>
        <v>0.1</v>
      </c>
      <c r="X13" s="830">
        <f>SUM(P13:R13)*H12</f>
        <v>0</v>
      </c>
      <c r="Y13" s="830">
        <f>SUM(S13:U13)*H12</f>
        <v>0</v>
      </c>
      <c r="Z13" s="964">
        <f t="shared" ref="Z13" si="4">MAX(V13:Y13)</f>
        <v>0.1</v>
      </c>
      <c r="AA13" s="1271"/>
      <c r="AB13" s="1276"/>
      <c r="AC13" s="980"/>
      <c r="AD13" s="1534"/>
      <c r="AE13" s="984" t="s">
        <v>559</v>
      </c>
    </row>
    <row r="14" spans="1:31" ht="24.95" customHeight="1" x14ac:dyDescent="0.2">
      <c r="A14" s="1249"/>
      <c r="B14" s="1259"/>
      <c r="C14" s="1244"/>
      <c r="D14" s="1253"/>
      <c r="E14" s="1253"/>
      <c r="F14" s="1244"/>
      <c r="G14" s="1231" t="s">
        <v>610</v>
      </c>
      <c r="H14" s="1225">
        <v>0.15</v>
      </c>
      <c r="I14" s="832" t="s">
        <v>600</v>
      </c>
      <c r="J14" s="833"/>
      <c r="K14" s="834"/>
      <c r="L14" s="835">
        <v>0.25</v>
      </c>
      <c r="M14" s="836"/>
      <c r="N14" s="834"/>
      <c r="O14" s="835">
        <v>0.5</v>
      </c>
      <c r="P14" s="836"/>
      <c r="Q14" s="834"/>
      <c r="R14" s="835">
        <v>0.75</v>
      </c>
      <c r="S14" s="836"/>
      <c r="T14" s="834"/>
      <c r="U14" s="837">
        <v>1</v>
      </c>
      <c r="V14" s="821">
        <f>SUM(J14:L14)*H14</f>
        <v>3.7499999999999999E-2</v>
      </c>
      <c r="W14" s="822">
        <f>SUM(M14:O14)*H14</f>
        <v>7.4999999999999997E-2</v>
      </c>
      <c r="X14" s="822">
        <f>SUM(P14:R14)*H14</f>
        <v>0.11249999999999999</v>
      </c>
      <c r="Y14" s="822">
        <f>SUM(S14:U14)*H14</f>
        <v>0.15</v>
      </c>
      <c r="Z14" s="963">
        <f>MAX(V14:Y14)</f>
        <v>0.15</v>
      </c>
      <c r="AA14" s="1271"/>
      <c r="AB14" s="1276"/>
      <c r="AC14" s="980"/>
      <c r="AD14" s="1534" t="str">
        <f>+IF(Z15&gt;Z14,"SUPERADA",IF(Z15=Z14,"EQUILIBRADA",IF(Z15&lt;Z14,"PARA MEJORAR")))</f>
        <v>PARA MEJORAR</v>
      </c>
      <c r="AE14" s="984" t="s">
        <v>559</v>
      </c>
    </row>
    <row r="15" spans="1:31" ht="24.95" customHeight="1" x14ac:dyDescent="0.2">
      <c r="A15" s="1249"/>
      <c r="B15" s="1259"/>
      <c r="C15" s="1244"/>
      <c r="D15" s="1253"/>
      <c r="E15" s="1253"/>
      <c r="F15" s="1244"/>
      <c r="G15" s="1231"/>
      <c r="H15" s="1226"/>
      <c r="I15" s="823" t="s">
        <v>601</v>
      </c>
      <c r="J15" s="824"/>
      <c r="K15" s="825"/>
      <c r="L15" s="826">
        <v>0.25</v>
      </c>
      <c r="M15" s="827"/>
      <c r="N15" s="825"/>
      <c r="O15" s="826">
        <v>0.5</v>
      </c>
      <c r="P15" s="827"/>
      <c r="Q15" s="825"/>
      <c r="R15" s="826"/>
      <c r="S15" s="827"/>
      <c r="T15" s="825"/>
      <c r="U15" s="828"/>
      <c r="V15" s="829">
        <f>SUM(J15:L15)*H14</f>
        <v>3.7499999999999999E-2</v>
      </c>
      <c r="W15" s="830">
        <f>SUM(M15:O15)*H14</f>
        <v>7.4999999999999997E-2</v>
      </c>
      <c r="X15" s="830">
        <f>SUM(P15:R15)*H14</f>
        <v>0</v>
      </c>
      <c r="Y15" s="830">
        <f>SUM(S15:U15)*H14</f>
        <v>0</v>
      </c>
      <c r="Z15" s="964">
        <f t="shared" ref="Z15" si="5">MAX(V15:Y15)</f>
        <v>7.4999999999999997E-2</v>
      </c>
      <c r="AA15" s="1271"/>
      <c r="AB15" s="1276"/>
      <c r="AC15" s="980"/>
      <c r="AD15" s="1534"/>
      <c r="AE15" s="984" t="s">
        <v>559</v>
      </c>
    </row>
    <row r="16" spans="1:31" ht="24.95" customHeight="1" x14ac:dyDescent="0.2">
      <c r="A16" s="1249"/>
      <c r="B16" s="1259"/>
      <c r="C16" s="1244"/>
      <c r="D16" s="1253"/>
      <c r="E16" s="1253"/>
      <c r="F16" s="1244"/>
      <c r="G16" s="1231" t="s">
        <v>611</v>
      </c>
      <c r="H16" s="1225">
        <v>0.15</v>
      </c>
      <c r="I16" s="832" t="s">
        <v>600</v>
      </c>
      <c r="J16" s="833"/>
      <c r="K16" s="834"/>
      <c r="L16" s="835">
        <v>0.25</v>
      </c>
      <c r="M16" s="836"/>
      <c r="N16" s="834"/>
      <c r="O16" s="835">
        <v>0.5</v>
      </c>
      <c r="P16" s="836"/>
      <c r="Q16" s="834"/>
      <c r="R16" s="835">
        <v>0.75</v>
      </c>
      <c r="S16" s="836"/>
      <c r="T16" s="834"/>
      <c r="U16" s="837">
        <v>1</v>
      </c>
      <c r="V16" s="821">
        <f>SUM(J16:L16)*H16</f>
        <v>3.7499999999999999E-2</v>
      </c>
      <c r="W16" s="822">
        <f>SUM(M16:O16)*H16</f>
        <v>7.4999999999999997E-2</v>
      </c>
      <c r="X16" s="822">
        <f>SUM(P16:R16)*H16</f>
        <v>0.11249999999999999</v>
      </c>
      <c r="Y16" s="822">
        <f>SUM(S16:U16)*H16</f>
        <v>0.15</v>
      </c>
      <c r="Z16" s="963">
        <f>MAX(V16:Y16)</f>
        <v>0.15</v>
      </c>
      <c r="AA16" s="1271"/>
      <c r="AB16" s="1276"/>
      <c r="AC16" s="980"/>
      <c r="AD16" s="1534" t="str">
        <f>+IF(Z17&gt;Z16,"SUPERADA",IF(Z17=Z16,"EQUILIBRADA",IF(Z17&lt;Z16,"PARA MEJORAR")))</f>
        <v>PARA MEJORAR</v>
      </c>
      <c r="AE16" s="984" t="s">
        <v>559</v>
      </c>
    </row>
    <row r="17" spans="1:31" ht="24.95" customHeight="1" x14ac:dyDescent="0.2">
      <c r="A17" s="1249"/>
      <c r="B17" s="1259"/>
      <c r="C17" s="1244"/>
      <c r="D17" s="1253"/>
      <c r="E17" s="1253"/>
      <c r="F17" s="1244"/>
      <c r="G17" s="1231"/>
      <c r="H17" s="1226"/>
      <c r="I17" s="823" t="s">
        <v>601</v>
      </c>
      <c r="J17" s="824"/>
      <c r="K17" s="825"/>
      <c r="L17" s="826">
        <v>0.25</v>
      </c>
      <c r="M17" s="827"/>
      <c r="N17" s="825"/>
      <c r="O17" s="826">
        <v>0.25</v>
      </c>
      <c r="P17" s="827"/>
      <c r="Q17" s="825"/>
      <c r="R17" s="826"/>
      <c r="S17" s="827"/>
      <c r="T17" s="825"/>
      <c r="U17" s="828"/>
      <c r="V17" s="829">
        <f>SUM(J17:L17)*H16</f>
        <v>3.7499999999999999E-2</v>
      </c>
      <c r="W17" s="830">
        <f>SUM(M17:O17)*H16</f>
        <v>3.7499999999999999E-2</v>
      </c>
      <c r="X17" s="830">
        <f>SUM(P17:R17)*H16</f>
        <v>0</v>
      </c>
      <c r="Y17" s="830">
        <f>SUM(S17:U17)*H16</f>
        <v>0</v>
      </c>
      <c r="Z17" s="964">
        <f t="shared" ref="Z17" si="6">MAX(V17:Y17)</f>
        <v>3.7499999999999999E-2</v>
      </c>
      <c r="AA17" s="1271"/>
      <c r="AB17" s="1276"/>
      <c r="AC17" s="980"/>
      <c r="AD17" s="1534"/>
      <c r="AE17" s="984" t="s">
        <v>559</v>
      </c>
    </row>
    <row r="18" spans="1:31" ht="24.95" customHeight="1" x14ac:dyDescent="0.2">
      <c r="A18" s="1249"/>
      <c r="B18" s="1259"/>
      <c r="C18" s="1244"/>
      <c r="D18" s="1253"/>
      <c r="E18" s="1253"/>
      <c r="F18" s="1244"/>
      <c r="G18" s="1231" t="s">
        <v>612</v>
      </c>
      <c r="H18" s="1225">
        <v>0.25</v>
      </c>
      <c r="I18" s="832" t="s">
        <v>600</v>
      </c>
      <c r="J18" s="833"/>
      <c r="K18" s="834"/>
      <c r="L18" s="835">
        <v>0.25</v>
      </c>
      <c r="M18" s="836"/>
      <c r="N18" s="834"/>
      <c r="O18" s="835">
        <v>0.5</v>
      </c>
      <c r="P18" s="836"/>
      <c r="Q18" s="834"/>
      <c r="R18" s="835">
        <v>0.75</v>
      </c>
      <c r="S18" s="836"/>
      <c r="T18" s="834"/>
      <c r="U18" s="837">
        <v>1</v>
      </c>
      <c r="V18" s="821">
        <f>SUM(J18:L18)*H18</f>
        <v>6.25E-2</v>
      </c>
      <c r="W18" s="822">
        <f>SUM(M18:O18)*H18</f>
        <v>0.125</v>
      </c>
      <c r="X18" s="822">
        <f>SUM(P18:R18)*H18</f>
        <v>0.1875</v>
      </c>
      <c r="Y18" s="822">
        <f>SUM(S18:U18)*H18</f>
        <v>0.25</v>
      </c>
      <c r="Z18" s="963">
        <f>MAX(V18:Y18)</f>
        <v>0.25</v>
      </c>
      <c r="AA18" s="1271"/>
      <c r="AB18" s="1276"/>
      <c r="AC18" s="980"/>
      <c r="AD18" s="1534" t="str">
        <f>+IF(Z19&gt;Z18,"SUPERADA",IF(Z19=Z18,"EQUILIBRADA",IF(Z19&lt;Z18,"PARA MEJORAR")))</f>
        <v>PARA MEJORAR</v>
      </c>
      <c r="AE18" s="984" t="s">
        <v>559</v>
      </c>
    </row>
    <row r="19" spans="1:31" ht="24.95" customHeight="1" x14ac:dyDescent="0.2">
      <c r="A19" s="1249"/>
      <c r="B19" s="1259"/>
      <c r="C19" s="1244"/>
      <c r="D19" s="1253"/>
      <c r="E19" s="1253"/>
      <c r="F19" s="1244"/>
      <c r="G19" s="1231"/>
      <c r="H19" s="1226"/>
      <c r="I19" s="823" t="s">
        <v>601</v>
      </c>
      <c r="J19" s="824"/>
      <c r="K19" s="825"/>
      <c r="L19" s="826">
        <v>0.25</v>
      </c>
      <c r="M19" s="827"/>
      <c r="N19" s="825"/>
      <c r="O19" s="826">
        <v>0.25</v>
      </c>
      <c r="P19" s="827"/>
      <c r="Q19" s="825"/>
      <c r="R19" s="826"/>
      <c r="S19" s="827"/>
      <c r="T19" s="825"/>
      <c r="U19" s="828"/>
      <c r="V19" s="829">
        <f>SUM(J19:L19)*H18</f>
        <v>6.25E-2</v>
      </c>
      <c r="W19" s="830">
        <f>SUM(M19:O19)*H18</f>
        <v>6.25E-2</v>
      </c>
      <c r="X19" s="830">
        <f>SUM(P19:R19)*H18</f>
        <v>0</v>
      </c>
      <c r="Y19" s="830">
        <f>SUM(S19:U19)*H18</f>
        <v>0</v>
      </c>
      <c r="Z19" s="964">
        <f t="shared" ref="Z19" si="7">MAX(V19:Y19)</f>
        <v>6.25E-2</v>
      </c>
      <c r="AA19" s="1271"/>
      <c r="AB19" s="1276"/>
      <c r="AC19" s="980"/>
      <c r="AD19" s="1534"/>
      <c r="AE19" s="984" t="s">
        <v>559</v>
      </c>
    </row>
    <row r="20" spans="1:31" ht="24.95" customHeight="1" x14ac:dyDescent="0.2">
      <c r="A20" s="1249"/>
      <c r="B20" s="1259"/>
      <c r="C20" s="1244"/>
      <c r="D20" s="1253"/>
      <c r="E20" s="1253"/>
      <c r="F20" s="1244"/>
      <c r="G20" s="1231" t="s">
        <v>613</v>
      </c>
      <c r="H20" s="1265">
        <v>0.25</v>
      </c>
      <c r="I20" s="832" t="s">
        <v>600</v>
      </c>
      <c r="J20" s="833"/>
      <c r="K20" s="834"/>
      <c r="L20" s="835">
        <v>0.25</v>
      </c>
      <c r="M20" s="836"/>
      <c r="N20" s="834"/>
      <c r="O20" s="835">
        <v>0.5</v>
      </c>
      <c r="P20" s="836"/>
      <c r="Q20" s="834"/>
      <c r="R20" s="835">
        <v>0.75</v>
      </c>
      <c r="S20" s="836"/>
      <c r="T20" s="834"/>
      <c r="U20" s="837">
        <v>1</v>
      </c>
      <c r="V20" s="821">
        <f>SUM(J20:L20)*H20</f>
        <v>6.25E-2</v>
      </c>
      <c r="W20" s="822">
        <f>SUM(M20:O20)*H20</f>
        <v>0.125</v>
      </c>
      <c r="X20" s="822">
        <f>SUM(P20:R20)*H20</f>
        <v>0.1875</v>
      </c>
      <c r="Y20" s="822">
        <f>SUM(S20:U20)*H20</f>
        <v>0.25</v>
      </c>
      <c r="Z20" s="963">
        <f>MAX(V20:Y20)</f>
        <v>0.25</v>
      </c>
      <c r="AA20" s="1271"/>
      <c r="AB20" s="1276"/>
      <c r="AC20" s="980"/>
      <c r="AD20" s="1534" t="str">
        <f>+IF(Z21&gt;Z20,"SUPERADA",IF(Z21=Z20,"EQUILIBRADA",IF(Z21&lt;Z20,"PARA MEJORAR")))</f>
        <v>PARA MEJORAR</v>
      </c>
      <c r="AE20" s="984" t="s">
        <v>559</v>
      </c>
    </row>
    <row r="21" spans="1:31" ht="24.95" customHeight="1" thickBot="1" x14ac:dyDescent="0.25">
      <c r="A21" s="1249"/>
      <c r="B21" s="1259"/>
      <c r="C21" s="1244"/>
      <c r="D21" s="1253"/>
      <c r="E21" s="1253"/>
      <c r="F21" s="1244"/>
      <c r="G21" s="1242"/>
      <c r="H21" s="1230"/>
      <c r="I21" s="847" t="s">
        <v>601</v>
      </c>
      <c r="J21" s="848"/>
      <c r="K21" s="849"/>
      <c r="L21" s="850">
        <v>0.25</v>
      </c>
      <c r="M21" s="851"/>
      <c r="N21" s="849"/>
      <c r="O21" s="850">
        <v>0.25</v>
      </c>
      <c r="P21" s="851"/>
      <c r="Q21" s="849"/>
      <c r="R21" s="850"/>
      <c r="S21" s="851"/>
      <c r="T21" s="849"/>
      <c r="U21" s="852"/>
      <c r="V21" s="853">
        <f>SUM(J21:L21)*H20</f>
        <v>6.25E-2</v>
      </c>
      <c r="W21" s="854">
        <f>SUM(M21:O21)*H20</f>
        <v>6.25E-2</v>
      </c>
      <c r="X21" s="854">
        <f>SUM(P21:R21)*H20</f>
        <v>0</v>
      </c>
      <c r="Y21" s="854">
        <f>SUM(S21:U21)*H20</f>
        <v>0</v>
      </c>
      <c r="Z21" s="966">
        <f t="shared" ref="Z21" si="8">MAX(V21:Y21)</f>
        <v>6.25E-2</v>
      </c>
      <c r="AA21" s="1272"/>
      <c r="AB21" s="1277"/>
      <c r="AC21" s="981"/>
      <c r="AD21" s="1535"/>
      <c r="AE21" s="984" t="s">
        <v>559</v>
      </c>
    </row>
    <row r="22" spans="1:31" ht="24.95" customHeight="1" x14ac:dyDescent="0.2">
      <c r="A22" s="1249"/>
      <c r="B22" s="1259"/>
      <c r="C22" s="1244"/>
      <c r="D22" s="1227" t="s">
        <v>136</v>
      </c>
      <c r="E22" s="1232" t="s">
        <v>114</v>
      </c>
      <c r="F22" s="1234" t="s">
        <v>189</v>
      </c>
      <c r="G22" s="1236" t="s">
        <v>394</v>
      </c>
      <c r="H22" s="1225">
        <v>1</v>
      </c>
      <c r="I22" s="832" t="s">
        <v>600</v>
      </c>
      <c r="J22" s="855"/>
      <c r="K22" s="856"/>
      <c r="L22" s="857"/>
      <c r="M22" s="858"/>
      <c r="N22" s="856"/>
      <c r="O22" s="857">
        <v>0</v>
      </c>
      <c r="P22" s="858"/>
      <c r="Q22" s="856"/>
      <c r="R22" s="857">
        <v>1</v>
      </c>
      <c r="S22" s="858"/>
      <c r="T22" s="856"/>
      <c r="U22" s="859">
        <v>1</v>
      </c>
      <c r="V22" s="821">
        <f>SUM(J22:L22)*H22</f>
        <v>0</v>
      </c>
      <c r="W22" s="822">
        <f>SUM(M22:O22)*H22</f>
        <v>0</v>
      </c>
      <c r="X22" s="822">
        <f>SUM(P22:R22)*H22</f>
        <v>1</v>
      </c>
      <c r="Y22" s="822">
        <f>SUM(S22:U22)*H22</f>
        <v>1</v>
      </c>
      <c r="Z22" s="963">
        <f>MAX(V22:Y22)</f>
        <v>1</v>
      </c>
      <c r="AA22" s="1284" t="s">
        <v>1143</v>
      </c>
      <c r="AB22" s="1275">
        <v>3</v>
      </c>
      <c r="AC22" s="956"/>
      <c r="AD22" s="1536" t="str">
        <f>+IF(Z23&gt;Z22,"SUPERADA",IF(Z23=Z22,"EQUILIBRADA",IF(Z23&lt;Z22,"PARA MEJORAR")))</f>
        <v>PARA MEJORAR</v>
      </c>
      <c r="AE22" s="983"/>
    </row>
    <row r="23" spans="1:31" ht="53.25" customHeight="1" thickBot="1" x14ac:dyDescent="0.25">
      <c r="A23" s="1249"/>
      <c r="B23" s="1259"/>
      <c r="C23" s="1244"/>
      <c r="D23" s="1228"/>
      <c r="E23" s="1233"/>
      <c r="F23" s="1235"/>
      <c r="G23" s="1237"/>
      <c r="H23" s="1230"/>
      <c r="I23" s="847" t="s">
        <v>601</v>
      </c>
      <c r="J23" s="860"/>
      <c r="K23" s="861"/>
      <c r="L23" s="862"/>
      <c r="M23" s="863"/>
      <c r="N23" s="861"/>
      <c r="O23" s="862">
        <v>0.7</v>
      </c>
      <c r="P23" s="863"/>
      <c r="Q23" s="861"/>
      <c r="R23" s="862"/>
      <c r="S23" s="863"/>
      <c r="T23" s="861"/>
      <c r="U23" s="864"/>
      <c r="V23" s="853">
        <f>SUM(J23:L23)*H22</f>
        <v>0</v>
      </c>
      <c r="W23" s="854">
        <f>SUM(M23:O23)*H22</f>
        <v>0.7</v>
      </c>
      <c r="X23" s="854">
        <f>SUM(P23:R23)*H22</f>
        <v>0</v>
      </c>
      <c r="Y23" s="854">
        <f>SUM(S23:U23)*H22</f>
        <v>0</v>
      </c>
      <c r="Z23" s="966">
        <f t="shared" ref="Z23" si="9">MAX(V23:Y23)</f>
        <v>0.7</v>
      </c>
      <c r="AA23" s="1285"/>
      <c r="AB23" s="1277"/>
      <c r="AC23" s="958"/>
      <c r="AD23" s="1537"/>
      <c r="AE23" s="984"/>
    </row>
    <row r="24" spans="1:31" ht="24.95" customHeight="1" x14ac:dyDescent="0.2">
      <c r="A24" s="1249"/>
      <c r="B24" s="1259"/>
      <c r="C24" s="1244"/>
      <c r="D24" s="1228"/>
      <c r="E24" s="1278" t="s">
        <v>116</v>
      </c>
      <c r="F24" s="1282" t="s">
        <v>187</v>
      </c>
      <c r="G24" s="1246" t="s">
        <v>299</v>
      </c>
      <c r="H24" s="1225">
        <v>1</v>
      </c>
      <c r="I24" s="832" t="s">
        <v>600</v>
      </c>
      <c r="J24" s="855"/>
      <c r="K24" s="856"/>
      <c r="L24" s="857">
        <v>0.5</v>
      </c>
      <c r="M24" s="858"/>
      <c r="N24" s="856"/>
      <c r="O24" s="857">
        <v>1</v>
      </c>
      <c r="P24" s="858"/>
      <c r="Q24" s="856"/>
      <c r="R24" s="857">
        <v>1</v>
      </c>
      <c r="S24" s="858"/>
      <c r="T24" s="856"/>
      <c r="U24" s="859">
        <v>1</v>
      </c>
      <c r="V24" s="821">
        <f>SUM(J24:L24)*H24</f>
        <v>0.5</v>
      </c>
      <c r="W24" s="822">
        <f>SUM(M24:O24)*H24</f>
        <v>1</v>
      </c>
      <c r="X24" s="822">
        <f>SUM(P24:R24)*H24</f>
        <v>1</v>
      </c>
      <c r="Y24" s="822">
        <f>SUM(S24:U24)*H24</f>
        <v>1</v>
      </c>
      <c r="Z24" s="963">
        <f>MAX(V24:Y24)</f>
        <v>1</v>
      </c>
      <c r="AA24" s="1285"/>
      <c r="AB24" s="1275">
        <v>4</v>
      </c>
      <c r="AC24" s="956"/>
      <c r="AD24" s="1536" t="str">
        <f>+IF(Z25&gt;Z24,"SUPERADA",IF(Z25=Z24,"EQUILIBRADA",IF(Z25&lt;Z24,"PARA MEJORAR")))</f>
        <v>PARA MEJORAR</v>
      </c>
      <c r="AE24" s="984"/>
    </row>
    <row r="25" spans="1:31" ht="24.95" customHeight="1" thickBot="1" x14ac:dyDescent="0.25">
      <c r="A25" s="1249"/>
      <c r="B25" s="1259"/>
      <c r="C25" s="1244"/>
      <c r="D25" s="1228"/>
      <c r="E25" s="1278"/>
      <c r="F25" s="1282"/>
      <c r="G25" s="1283"/>
      <c r="H25" s="1230"/>
      <c r="I25" s="847" t="s">
        <v>601</v>
      </c>
      <c r="J25" s="860"/>
      <c r="K25" s="861"/>
      <c r="L25" s="862">
        <v>0.5</v>
      </c>
      <c r="M25" s="863"/>
      <c r="N25" s="861"/>
      <c r="O25" s="862">
        <v>0.7</v>
      </c>
      <c r="P25" s="863"/>
      <c r="Q25" s="861"/>
      <c r="R25" s="862"/>
      <c r="S25" s="863"/>
      <c r="T25" s="861"/>
      <c r="U25" s="864"/>
      <c r="V25" s="853">
        <f>SUM(J25:L25)*H24</f>
        <v>0.5</v>
      </c>
      <c r="W25" s="854">
        <f>SUM(M25:O25)*H24</f>
        <v>0.7</v>
      </c>
      <c r="X25" s="854">
        <f>SUM(P25:R25)*H24</f>
        <v>0</v>
      </c>
      <c r="Y25" s="854">
        <f>SUM(S25:U25)*H24</f>
        <v>0</v>
      </c>
      <c r="Z25" s="966">
        <f t="shared" ref="Z25" si="10">MAX(V25:Y25)</f>
        <v>0.7</v>
      </c>
      <c r="AA25" s="1285"/>
      <c r="AB25" s="1277"/>
      <c r="AC25" s="958"/>
      <c r="AD25" s="1537"/>
      <c r="AE25" s="984"/>
    </row>
    <row r="26" spans="1:31" ht="24.95" customHeight="1" x14ac:dyDescent="0.2">
      <c r="A26" s="1249"/>
      <c r="B26" s="1259"/>
      <c r="C26" s="1244"/>
      <c r="D26" s="1227" t="s">
        <v>395</v>
      </c>
      <c r="E26" s="1232" t="s">
        <v>115</v>
      </c>
      <c r="F26" s="1234" t="s">
        <v>186</v>
      </c>
      <c r="G26" s="1279" t="s">
        <v>620</v>
      </c>
      <c r="H26" s="1225">
        <v>0.5</v>
      </c>
      <c r="I26" s="832" t="s">
        <v>600</v>
      </c>
      <c r="J26" s="855"/>
      <c r="K26" s="856"/>
      <c r="L26" s="857"/>
      <c r="M26" s="858"/>
      <c r="N26" s="856"/>
      <c r="O26" s="857">
        <v>0</v>
      </c>
      <c r="P26" s="858"/>
      <c r="Q26" s="856"/>
      <c r="R26" s="857">
        <v>1</v>
      </c>
      <c r="S26" s="858"/>
      <c r="T26" s="856"/>
      <c r="U26" s="859">
        <v>1</v>
      </c>
      <c r="V26" s="821">
        <f>SUM(J26:L26)*H26</f>
        <v>0</v>
      </c>
      <c r="W26" s="822">
        <f>SUM(M26:O26)*H26</f>
        <v>0</v>
      </c>
      <c r="X26" s="822">
        <f>SUM(P26:R26)*H26</f>
        <v>0.5</v>
      </c>
      <c r="Y26" s="822">
        <f>SUM(S26:U26)*H26</f>
        <v>0.5</v>
      </c>
      <c r="Z26" s="963">
        <f>MAX(V26:Y26)</f>
        <v>0.5</v>
      </c>
      <c r="AA26" s="1285"/>
      <c r="AB26" s="1275">
        <v>5</v>
      </c>
      <c r="AC26" s="979"/>
      <c r="AD26" s="1533" t="str">
        <f>+IF(Z27&gt;Z26,"SUPERADA",IF(Z27=Z26,"EQUILIBRADA",IF(Z27&lt;Z26,"PARA MEJORAR")))</f>
        <v>PARA MEJORAR</v>
      </c>
      <c r="AE26" s="984"/>
    </row>
    <row r="27" spans="1:31" ht="24.95" customHeight="1" x14ac:dyDescent="0.2">
      <c r="A27" s="1249"/>
      <c r="B27" s="1259"/>
      <c r="C27" s="1244"/>
      <c r="D27" s="1228"/>
      <c r="E27" s="1278"/>
      <c r="F27" s="1282"/>
      <c r="G27" s="1280"/>
      <c r="H27" s="1226"/>
      <c r="I27" s="823" t="s">
        <v>601</v>
      </c>
      <c r="J27" s="865"/>
      <c r="K27" s="866"/>
      <c r="L27" s="867"/>
      <c r="M27" s="868"/>
      <c r="N27" s="866"/>
      <c r="O27" s="867">
        <v>0.7</v>
      </c>
      <c r="P27" s="868"/>
      <c r="Q27" s="866"/>
      <c r="R27" s="867"/>
      <c r="S27" s="868"/>
      <c r="T27" s="866"/>
      <c r="U27" s="869"/>
      <c r="V27" s="829">
        <f>SUM(J27:L27)*H26</f>
        <v>0</v>
      </c>
      <c r="W27" s="830">
        <f>SUM(M27:O27)*H26</f>
        <v>0.35</v>
      </c>
      <c r="X27" s="830">
        <f>SUM(P27:R27)*H26</f>
        <v>0</v>
      </c>
      <c r="Y27" s="830">
        <f>SUM(S27:U27)*H26</f>
        <v>0</v>
      </c>
      <c r="Z27" s="964">
        <f t="shared" ref="Z27" si="11">MAX(V27:Y27)</f>
        <v>0.35</v>
      </c>
      <c r="AA27" s="1285"/>
      <c r="AB27" s="1276"/>
      <c r="AC27" s="980"/>
      <c r="AD27" s="1534"/>
      <c r="AE27" s="984"/>
    </row>
    <row r="28" spans="1:31" ht="24.95" customHeight="1" x14ac:dyDescent="0.2">
      <c r="A28" s="1249"/>
      <c r="B28" s="1259"/>
      <c r="C28" s="1244"/>
      <c r="D28" s="1228"/>
      <c r="E28" s="1278"/>
      <c r="F28" s="1282"/>
      <c r="G28" s="1280" t="s">
        <v>621</v>
      </c>
      <c r="H28" s="1265">
        <v>0.5</v>
      </c>
      <c r="I28" s="832" t="s">
        <v>600</v>
      </c>
      <c r="J28" s="855"/>
      <c r="K28" s="856"/>
      <c r="L28" s="857"/>
      <c r="M28" s="858"/>
      <c r="N28" s="856"/>
      <c r="O28" s="857">
        <v>0</v>
      </c>
      <c r="P28" s="858"/>
      <c r="Q28" s="856"/>
      <c r="R28" s="857">
        <v>1</v>
      </c>
      <c r="S28" s="858"/>
      <c r="T28" s="856"/>
      <c r="U28" s="859">
        <v>1</v>
      </c>
      <c r="V28" s="821">
        <f>SUM(J28:L28)*H28</f>
        <v>0</v>
      </c>
      <c r="W28" s="822">
        <f>SUM(M28:O28)*H28</f>
        <v>0</v>
      </c>
      <c r="X28" s="822">
        <f>SUM(P28:R28)*H28</f>
        <v>0.5</v>
      </c>
      <c r="Y28" s="822">
        <f>SUM(S28:U28)*H28</f>
        <v>0.5</v>
      </c>
      <c r="Z28" s="963">
        <f>MAX(V28:Y28)</f>
        <v>0.5</v>
      </c>
      <c r="AA28" s="1285"/>
      <c r="AB28" s="1276"/>
      <c r="AC28" s="980"/>
      <c r="AD28" s="1534" t="str">
        <f>+IF(Z29&gt;Z28,"SUPERADA",IF(Z29=Z28,"EQUILIBRADA",IF(Z29&lt;Z28,"PARA MEJORAR")))</f>
        <v>PARA MEJORAR</v>
      </c>
      <c r="AE28" s="984"/>
    </row>
    <row r="29" spans="1:31" ht="24.95" customHeight="1" thickBot="1" x14ac:dyDescent="0.25">
      <c r="A29" s="1249"/>
      <c r="B29" s="1259"/>
      <c r="C29" s="1244"/>
      <c r="D29" s="1228"/>
      <c r="E29" s="1278"/>
      <c r="F29" s="1282"/>
      <c r="G29" s="1281"/>
      <c r="H29" s="1230"/>
      <c r="I29" s="847" t="s">
        <v>601</v>
      </c>
      <c r="J29" s="860"/>
      <c r="K29" s="861"/>
      <c r="L29" s="862"/>
      <c r="M29" s="863"/>
      <c r="N29" s="861"/>
      <c r="O29" s="862">
        <v>0.7</v>
      </c>
      <c r="P29" s="863"/>
      <c r="Q29" s="861"/>
      <c r="R29" s="862"/>
      <c r="S29" s="863"/>
      <c r="T29" s="861"/>
      <c r="U29" s="864"/>
      <c r="V29" s="853">
        <f>SUM(J29:L29)*H28</f>
        <v>0</v>
      </c>
      <c r="W29" s="854">
        <f>SUM(M29:O29)*H28</f>
        <v>0.35</v>
      </c>
      <c r="X29" s="854">
        <f>SUM(P29:R29)*H28</f>
        <v>0</v>
      </c>
      <c r="Y29" s="854">
        <f>SUM(S29:U29)*H28</f>
        <v>0</v>
      </c>
      <c r="Z29" s="966">
        <f t="shared" ref="Z29" si="12">MAX(V29:Y29)</f>
        <v>0.35</v>
      </c>
      <c r="AA29" s="1286"/>
      <c r="AB29" s="1277"/>
      <c r="AC29" s="981"/>
      <c r="AD29" s="1535"/>
      <c r="AE29" s="984"/>
    </row>
    <row r="30" spans="1:31" ht="24.95" customHeight="1" x14ac:dyDescent="0.2">
      <c r="A30" s="1249"/>
      <c r="B30" s="1259"/>
      <c r="C30" s="1244"/>
      <c r="D30" s="1227" t="s">
        <v>137</v>
      </c>
      <c r="E30" s="1232" t="s">
        <v>135</v>
      </c>
      <c r="F30" s="1227" t="s">
        <v>182</v>
      </c>
      <c r="G30" s="1251" t="s">
        <v>300</v>
      </c>
      <c r="H30" s="1268">
        <v>0.5</v>
      </c>
      <c r="I30" s="815" t="s">
        <v>600</v>
      </c>
      <c r="J30" s="816"/>
      <c r="K30" s="817"/>
      <c r="L30" s="870">
        <v>0.25</v>
      </c>
      <c r="M30" s="819"/>
      <c r="N30" s="817"/>
      <c r="O30" s="818">
        <v>0.5</v>
      </c>
      <c r="P30" s="819"/>
      <c r="Q30" s="817"/>
      <c r="R30" s="818">
        <v>0.75</v>
      </c>
      <c r="S30" s="819"/>
      <c r="T30" s="817"/>
      <c r="U30" s="820">
        <v>1</v>
      </c>
      <c r="V30" s="871">
        <f>SUM(J30:L30)*H30</f>
        <v>0.125</v>
      </c>
      <c r="W30" s="872">
        <f>SUM(M30:O30)*H30</f>
        <v>0.25</v>
      </c>
      <c r="X30" s="872">
        <f>SUM(P30:R30)*H30</f>
        <v>0.375</v>
      </c>
      <c r="Y30" s="872">
        <f>SUM(S30:U30)*H30</f>
        <v>0.5</v>
      </c>
      <c r="Z30" s="967">
        <f>MAX(V30:Y30)</f>
        <v>0.5</v>
      </c>
      <c r="AA30" s="1271" t="s">
        <v>1144</v>
      </c>
      <c r="AB30" s="1275">
        <v>6</v>
      </c>
      <c r="AC30" s="979"/>
      <c r="AD30" s="1533" t="str">
        <f>+IF(Z31&gt;Z30,"SUPERADA",IF(Z31=Z30,"EQUILIBRADA",IF(Z31&lt;Z30,"PARA MEJORAR")))</f>
        <v>PARA MEJORAR</v>
      </c>
      <c r="AE30" s="984"/>
    </row>
    <row r="31" spans="1:31" ht="24.95" customHeight="1" x14ac:dyDescent="0.2">
      <c r="A31" s="1249"/>
      <c r="B31" s="1259"/>
      <c r="C31" s="1244"/>
      <c r="D31" s="1228"/>
      <c r="E31" s="1278"/>
      <c r="F31" s="1228"/>
      <c r="G31" s="1231"/>
      <c r="H31" s="1269"/>
      <c r="I31" s="823" t="s">
        <v>601</v>
      </c>
      <c r="J31" s="824"/>
      <c r="K31" s="825"/>
      <c r="L31" s="874">
        <v>0</v>
      </c>
      <c r="M31" s="827"/>
      <c r="N31" s="825"/>
      <c r="O31" s="826">
        <v>0</v>
      </c>
      <c r="P31" s="827"/>
      <c r="Q31" s="825"/>
      <c r="R31" s="826"/>
      <c r="S31" s="827"/>
      <c r="T31" s="825"/>
      <c r="U31" s="828"/>
      <c r="V31" s="829">
        <f>SUM(J31:L31)*H30</f>
        <v>0</v>
      </c>
      <c r="W31" s="830">
        <f>SUM(M31:O31)*H30</f>
        <v>0</v>
      </c>
      <c r="X31" s="830">
        <f>SUM(P31:R31)*H30</f>
        <v>0</v>
      </c>
      <c r="Y31" s="830">
        <f>SUM(S31:U31)*H30</f>
        <v>0</v>
      </c>
      <c r="Z31" s="964">
        <f t="shared" ref="Z31" si="13">MAX(V31:Y31)</f>
        <v>0</v>
      </c>
      <c r="AA31" s="1271"/>
      <c r="AB31" s="1276"/>
      <c r="AC31" s="980"/>
      <c r="AD31" s="1534"/>
      <c r="AE31" s="984"/>
    </row>
    <row r="32" spans="1:31" ht="24.95" customHeight="1" x14ac:dyDescent="0.2">
      <c r="A32" s="1249"/>
      <c r="B32" s="1259"/>
      <c r="C32" s="1244"/>
      <c r="D32" s="1228"/>
      <c r="E32" s="1278"/>
      <c r="F32" s="1228"/>
      <c r="G32" s="1231" t="s">
        <v>1127</v>
      </c>
      <c r="H32" s="1269">
        <v>0.25</v>
      </c>
      <c r="I32" s="838" t="s">
        <v>600</v>
      </c>
      <c r="J32" s="839"/>
      <c r="K32" s="840"/>
      <c r="L32" s="875"/>
      <c r="M32" s="842"/>
      <c r="N32" s="840"/>
      <c r="O32" s="841"/>
      <c r="P32" s="842"/>
      <c r="Q32" s="840"/>
      <c r="R32" s="841"/>
      <c r="S32" s="842"/>
      <c r="T32" s="840"/>
      <c r="U32" s="843">
        <v>1</v>
      </c>
      <c r="V32" s="844">
        <f>SUM(J32:L32)*H32</f>
        <v>0</v>
      </c>
      <c r="W32" s="845">
        <f>SUM(M32:O32)*H32</f>
        <v>0</v>
      </c>
      <c r="X32" s="845">
        <f>SUM(P32:R32)*H32</f>
        <v>0</v>
      </c>
      <c r="Y32" s="845">
        <f>SUM(S32:U32)*H32</f>
        <v>0.25</v>
      </c>
      <c r="Z32" s="965">
        <f>MAX(V32:Y32)</f>
        <v>0.25</v>
      </c>
      <c r="AA32" s="1271"/>
      <c r="AB32" s="1276"/>
      <c r="AC32" s="980"/>
      <c r="AD32" s="1534" t="str">
        <f>+IF(Z33&gt;Z32,"SUPERADA",IF(Z33=Z32,"EQUILIBRADA",IF(Z33&lt;Z32,"PARA MEJORAR")))</f>
        <v>PARA MEJORAR</v>
      </c>
      <c r="AE32" s="984"/>
    </row>
    <row r="33" spans="1:31" ht="24.95" customHeight="1" x14ac:dyDescent="0.2">
      <c r="A33" s="1249"/>
      <c r="B33" s="1259"/>
      <c r="C33" s="1244"/>
      <c r="D33" s="1228"/>
      <c r="E33" s="1278"/>
      <c r="F33" s="1228"/>
      <c r="G33" s="1231"/>
      <c r="H33" s="1269"/>
      <c r="I33" s="823" t="s">
        <v>601</v>
      </c>
      <c r="J33" s="824"/>
      <c r="K33" s="825"/>
      <c r="L33" s="874"/>
      <c r="M33" s="827"/>
      <c r="N33" s="825"/>
      <c r="O33" s="826"/>
      <c r="P33" s="827"/>
      <c r="Q33" s="825"/>
      <c r="R33" s="826"/>
      <c r="S33" s="827"/>
      <c r="T33" s="825"/>
      <c r="U33" s="828"/>
      <c r="V33" s="829">
        <f>SUM(J33:L33)*H32</f>
        <v>0</v>
      </c>
      <c r="W33" s="830">
        <f>SUM(M33:O33)*H32</f>
        <v>0</v>
      </c>
      <c r="X33" s="830">
        <f>SUM(P33:R33)*H32</f>
        <v>0</v>
      </c>
      <c r="Y33" s="830">
        <f>SUM(S33:U33)*H32</f>
        <v>0</v>
      </c>
      <c r="Z33" s="964">
        <f t="shared" ref="Z33" si="14">MAX(V33:Y33)</f>
        <v>0</v>
      </c>
      <c r="AA33" s="1271"/>
      <c r="AB33" s="1276"/>
      <c r="AC33" s="980"/>
      <c r="AD33" s="1534"/>
      <c r="AE33" s="984"/>
    </row>
    <row r="34" spans="1:31" ht="24.95" customHeight="1" x14ac:dyDescent="0.2">
      <c r="A34" s="1249"/>
      <c r="B34" s="1259"/>
      <c r="C34" s="1244"/>
      <c r="D34" s="1228"/>
      <c r="E34" s="1278"/>
      <c r="F34" s="1228"/>
      <c r="G34" s="1231" t="s">
        <v>1128</v>
      </c>
      <c r="H34" s="1269">
        <v>0.25</v>
      </c>
      <c r="I34" s="838" t="s">
        <v>600</v>
      </c>
      <c r="J34" s="839"/>
      <c r="K34" s="840"/>
      <c r="L34" s="875"/>
      <c r="M34" s="842"/>
      <c r="N34" s="840"/>
      <c r="O34" s="841"/>
      <c r="P34" s="842"/>
      <c r="Q34" s="840"/>
      <c r="R34" s="841"/>
      <c r="S34" s="842"/>
      <c r="T34" s="840"/>
      <c r="U34" s="843">
        <v>1</v>
      </c>
      <c r="V34" s="844">
        <f>SUM(J34:L34)*H34</f>
        <v>0</v>
      </c>
      <c r="W34" s="845">
        <f>SUM(M34:O34)*H34</f>
        <v>0</v>
      </c>
      <c r="X34" s="845">
        <f>SUM(P34:R34)*H34</f>
        <v>0</v>
      </c>
      <c r="Y34" s="845">
        <f>SUM(S34:U34)*H34</f>
        <v>0.25</v>
      </c>
      <c r="Z34" s="965">
        <f>MAX(V34:Y34)</f>
        <v>0.25</v>
      </c>
      <c r="AA34" s="1271"/>
      <c r="AB34" s="1276"/>
      <c r="AC34" s="980"/>
      <c r="AD34" s="1534" t="str">
        <f>+IF(Z35&gt;Z34,"SUPERADA",IF(Z35=Z34,"EQUILIBRADA",IF(Z35&lt;Z34,"PARA MEJORAR")))</f>
        <v>PARA MEJORAR</v>
      </c>
      <c r="AE34" s="984"/>
    </row>
    <row r="35" spans="1:31" ht="24.95" customHeight="1" thickBot="1" x14ac:dyDescent="0.25">
      <c r="A35" s="1249"/>
      <c r="B35" s="1259"/>
      <c r="C35" s="1244"/>
      <c r="D35" s="1228"/>
      <c r="E35" s="1278"/>
      <c r="F35" s="1228"/>
      <c r="G35" s="1231"/>
      <c r="H35" s="1269"/>
      <c r="I35" s="823" t="s">
        <v>601</v>
      </c>
      <c r="J35" s="824"/>
      <c r="K35" s="825"/>
      <c r="L35" s="874"/>
      <c r="M35" s="827"/>
      <c r="N35" s="825"/>
      <c r="O35" s="826"/>
      <c r="P35" s="827"/>
      <c r="Q35" s="825"/>
      <c r="R35" s="826"/>
      <c r="S35" s="827"/>
      <c r="T35" s="825"/>
      <c r="U35" s="828"/>
      <c r="V35" s="829">
        <f>SUM(J35:L35)*H34</f>
        <v>0</v>
      </c>
      <c r="W35" s="830">
        <f>SUM(M35:O35)*H34</f>
        <v>0</v>
      </c>
      <c r="X35" s="830">
        <f>SUM(P35:R35)*H34</f>
        <v>0</v>
      </c>
      <c r="Y35" s="830">
        <f>SUM(S35:U35)*H34</f>
        <v>0</v>
      </c>
      <c r="Z35" s="964">
        <f t="shared" ref="Z35" si="15">MAX(V35:Y35)</f>
        <v>0</v>
      </c>
      <c r="AA35" s="1271"/>
      <c r="AB35" s="1276"/>
      <c r="AC35" s="981"/>
      <c r="AD35" s="1535"/>
      <c r="AE35" s="984"/>
    </row>
    <row r="36" spans="1:31" ht="24.95" customHeight="1" x14ac:dyDescent="0.2">
      <c r="A36" s="1249"/>
      <c r="B36" s="1259"/>
      <c r="C36" s="1243" t="s">
        <v>510</v>
      </c>
      <c r="D36" s="1252" t="s">
        <v>183</v>
      </c>
      <c r="E36" s="1252" t="s">
        <v>112</v>
      </c>
      <c r="F36" s="1252" t="s">
        <v>184</v>
      </c>
      <c r="G36" s="1251" t="s">
        <v>622</v>
      </c>
      <c r="H36" s="1254">
        <v>0.2</v>
      </c>
      <c r="I36" s="815" t="s">
        <v>600</v>
      </c>
      <c r="J36" s="816"/>
      <c r="K36" s="817"/>
      <c r="L36" s="818">
        <v>0.25</v>
      </c>
      <c r="M36" s="819"/>
      <c r="N36" s="817"/>
      <c r="O36" s="818">
        <v>0.5</v>
      </c>
      <c r="P36" s="819"/>
      <c r="Q36" s="817"/>
      <c r="R36" s="818">
        <v>0.75</v>
      </c>
      <c r="S36" s="819"/>
      <c r="T36" s="817"/>
      <c r="U36" s="820">
        <v>1</v>
      </c>
      <c r="V36" s="871">
        <f>SUM(J36:L36)*H36</f>
        <v>0.05</v>
      </c>
      <c r="W36" s="872">
        <f>SUM(M36:O36)*H36</f>
        <v>0.1</v>
      </c>
      <c r="X36" s="872">
        <f>SUM(P36:R36)*H36</f>
        <v>0.15000000000000002</v>
      </c>
      <c r="Y36" s="872">
        <f>SUM(S36:U36)*H36</f>
        <v>0.2</v>
      </c>
      <c r="Z36" s="967">
        <f>MAX(V36:Y36)</f>
        <v>0.2</v>
      </c>
      <c r="AA36" s="1270" t="s">
        <v>1145</v>
      </c>
      <c r="AB36" s="1275">
        <v>7</v>
      </c>
      <c r="AC36" s="979"/>
      <c r="AD36" s="1533" t="str">
        <f>+IF(Z37&gt;Z36,"SUPERADA",IF(Z37=Z36,"EQUILIBRADA",IF(Z37&lt;Z36,"PARA MEJORAR")))</f>
        <v>EQUILIBRADA</v>
      </c>
      <c r="AE36" s="984"/>
    </row>
    <row r="37" spans="1:31" ht="24.95" customHeight="1" x14ac:dyDescent="0.2">
      <c r="A37" s="1249"/>
      <c r="B37" s="1259"/>
      <c r="C37" s="1244"/>
      <c r="D37" s="1253"/>
      <c r="E37" s="1253"/>
      <c r="F37" s="1253"/>
      <c r="G37" s="1231"/>
      <c r="H37" s="1238"/>
      <c r="I37" s="823" t="s">
        <v>601</v>
      </c>
      <c r="J37" s="824"/>
      <c r="K37" s="825"/>
      <c r="L37" s="826">
        <v>0.25</v>
      </c>
      <c r="M37" s="827"/>
      <c r="N37" s="825"/>
      <c r="O37" s="826">
        <v>1</v>
      </c>
      <c r="P37" s="827"/>
      <c r="Q37" s="825"/>
      <c r="R37" s="826"/>
      <c r="S37" s="827"/>
      <c r="T37" s="825"/>
      <c r="U37" s="828"/>
      <c r="V37" s="829">
        <f>SUM(J37:L37)*H36</f>
        <v>0.05</v>
      </c>
      <c r="W37" s="830">
        <f>SUM(M37:O37)*H36</f>
        <v>0.2</v>
      </c>
      <c r="X37" s="830">
        <f>SUM(P37:R37)*H36</f>
        <v>0</v>
      </c>
      <c r="Y37" s="830">
        <f>SUM(S37:U37)*H36</f>
        <v>0</v>
      </c>
      <c r="Z37" s="964">
        <f t="shared" ref="Z37" si="16">MAX(V37:Y37)</f>
        <v>0.2</v>
      </c>
      <c r="AA37" s="1271"/>
      <c r="AB37" s="1276"/>
      <c r="AC37" s="980"/>
      <c r="AD37" s="1534"/>
      <c r="AE37" s="984"/>
    </row>
    <row r="38" spans="1:31" ht="24.95" customHeight="1" x14ac:dyDescent="0.2">
      <c r="A38" s="1249"/>
      <c r="B38" s="1259"/>
      <c r="C38" s="1244"/>
      <c r="D38" s="1253"/>
      <c r="E38" s="1253"/>
      <c r="F38" s="1253"/>
      <c r="G38" s="1231" t="s">
        <v>623</v>
      </c>
      <c r="H38" s="1238">
        <v>0.2</v>
      </c>
      <c r="I38" s="838" t="s">
        <v>600</v>
      </c>
      <c r="J38" s="839"/>
      <c r="K38" s="840"/>
      <c r="L38" s="841">
        <v>1</v>
      </c>
      <c r="M38" s="842"/>
      <c r="N38" s="840"/>
      <c r="O38" s="841">
        <v>1</v>
      </c>
      <c r="P38" s="842"/>
      <c r="Q38" s="840"/>
      <c r="R38" s="841">
        <v>1</v>
      </c>
      <c r="S38" s="842"/>
      <c r="T38" s="840"/>
      <c r="U38" s="843">
        <v>1</v>
      </c>
      <c r="V38" s="844">
        <f>SUM(J38:L38)*H38</f>
        <v>0.2</v>
      </c>
      <c r="W38" s="845">
        <f>SUM(M38:O38)*H38</f>
        <v>0.2</v>
      </c>
      <c r="X38" s="845">
        <f>SUM(P38:R38)*H38</f>
        <v>0.2</v>
      </c>
      <c r="Y38" s="845">
        <f>SUM(S38:U38)*H38</f>
        <v>0.2</v>
      </c>
      <c r="Z38" s="965">
        <f>MAX(V38:Y38)</f>
        <v>0.2</v>
      </c>
      <c r="AA38" s="1271"/>
      <c r="AB38" s="1276"/>
      <c r="AC38" s="980"/>
      <c r="AD38" s="1534" t="str">
        <f>+IF(Z39&gt;Z38,"SUPERADA",IF(Z39=Z38,"EQUILIBRADA",IF(Z39&lt;Z38,"PARA MEJORAR")))</f>
        <v>EQUILIBRADA</v>
      </c>
      <c r="AE38" s="984"/>
    </row>
    <row r="39" spans="1:31" ht="24.95" customHeight="1" x14ac:dyDescent="0.2">
      <c r="A39" s="1249"/>
      <c r="B39" s="1259"/>
      <c r="C39" s="1244"/>
      <c r="D39" s="1253"/>
      <c r="E39" s="1253"/>
      <c r="F39" s="1253"/>
      <c r="G39" s="1231"/>
      <c r="H39" s="1238"/>
      <c r="I39" s="823" t="s">
        <v>601</v>
      </c>
      <c r="J39" s="824"/>
      <c r="K39" s="825"/>
      <c r="L39" s="826">
        <v>1</v>
      </c>
      <c r="M39" s="827"/>
      <c r="N39" s="825"/>
      <c r="O39" s="826">
        <v>1</v>
      </c>
      <c r="P39" s="827"/>
      <c r="Q39" s="825"/>
      <c r="R39" s="826"/>
      <c r="S39" s="827"/>
      <c r="T39" s="825"/>
      <c r="U39" s="828"/>
      <c r="V39" s="829">
        <f>SUM(J39:L39)*H38</f>
        <v>0.2</v>
      </c>
      <c r="W39" s="830">
        <f>SUM(M39:O39)*H38</f>
        <v>0.2</v>
      </c>
      <c r="X39" s="830">
        <f>SUM(P39:R39)*H38</f>
        <v>0</v>
      </c>
      <c r="Y39" s="830">
        <f>SUM(S39:U39)*H38</f>
        <v>0</v>
      </c>
      <c r="Z39" s="964">
        <f t="shared" ref="Z39" si="17">MAX(V39:Y39)</f>
        <v>0.2</v>
      </c>
      <c r="AA39" s="1271"/>
      <c r="AB39" s="1276"/>
      <c r="AC39" s="980"/>
      <c r="AD39" s="1534"/>
      <c r="AE39" s="984"/>
    </row>
    <row r="40" spans="1:31" ht="24.95" customHeight="1" x14ac:dyDescent="0.2">
      <c r="A40" s="1249"/>
      <c r="B40" s="1259"/>
      <c r="C40" s="1244"/>
      <c r="D40" s="1253"/>
      <c r="E40" s="1253"/>
      <c r="F40" s="1253"/>
      <c r="G40" s="1231" t="s">
        <v>624</v>
      </c>
      <c r="H40" s="1238">
        <v>0.2</v>
      </c>
      <c r="I40" s="838" t="s">
        <v>600</v>
      </c>
      <c r="J40" s="839"/>
      <c r="K40" s="840"/>
      <c r="L40" s="841">
        <v>0.25</v>
      </c>
      <c r="M40" s="842"/>
      <c r="N40" s="840"/>
      <c r="O40" s="841">
        <v>1</v>
      </c>
      <c r="P40" s="842"/>
      <c r="Q40" s="840"/>
      <c r="R40" s="841">
        <v>1</v>
      </c>
      <c r="S40" s="842"/>
      <c r="T40" s="840"/>
      <c r="U40" s="843">
        <v>1</v>
      </c>
      <c r="V40" s="844">
        <f>SUM(J40:L40)*H40</f>
        <v>0.05</v>
      </c>
      <c r="W40" s="845">
        <f>SUM(M40:O40)*H40</f>
        <v>0.2</v>
      </c>
      <c r="X40" s="845">
        <f>SUM(P40:R40)*H40</f>
        <v>0.2</v>
      </c>
      <c r="Y40" s="845">
        <f>SUM(S40:U40)*H40</f>
        <v>0.2</v>
      </c>
      <c r="Z40" s="965">
        <f>MAX(V40:Y40)</f>
        <v>0.2</v>
      </c>
      <c r="AA40" s="1271"/>
      <c r="AB40" s="1276"/>
      <c r="AC40" s="980"/>
      <c r="AD40" s="1534" t="str">
        <f>+IF(Z41&gt;Z40,"SUPERADA",IF(Z41=Z40,"EQUILIBRADA",IF(Z41&lt;Z40,"PARA MEJORAR")))</f>
        <v>EQUILIBRADA</v>
      </c>
      <c r="AE40" s="984"/>
    </row>
    <row r="41" spans="1:31" ht="24.95" customHeight="1" x14ac:dyDescent="0.2">
      <c r="A41" s="1249"/>
      <c r="B41" s="1259"/>
      <c r="C41" s="1244"/>
      <c r="D41" s="1253"/>
      <c r="E41" s="1253"/>
      <c r="F41" s="1253"/>
      <c r="G41" s="1231"/>
      <c r="H41" s="1238"/>
      <c r="I41" s="823" t="s">
        <v>601</v>
      </c>
      <c r="J41" s="824"/>
      <c r="K41" s="825"/>
      <c r="L41" s="826">
        <v>0.25</v>
      </c>
      <c r="M41" s="827"/>
      <c r="N41" s="825"/>
      <c r="O41" s="826">
        <v>1</v>
      </c>
      <c r="P41" s="827"/>
      <c r="Q41" s="825"/>
      <c r="R41" s="826"/>
      <c r="S41" s="827"/>
      <c r="T41" s="825"/>
      <c r="U41" s="828"/>
      <c r="V41" s="829">
        <f>SUM(J41:L41)*H40</f>
        <v>0.05</v>
      </c>
      <c r="W41" s="830">
        <f>SUM(M41:O41)*H40</f>
        <v>0.2</v>
      </c>
      <c r="X41" s="830">
        <f>SUM(P41:R41)*H40</f>
        <v>0</v>
      </c>
      <c r="Y41" s="830">
        <f>SUM(S41:U41)*H40</f>
        <v>0</v>
      </c>
      <c r="Z41" s="964">
        <f t="shared" ref="Z41" si="18">MAX(V41:Y41)</f>
        <v>0.2</v>
      </c>
      <c r="AA41" s="1271"/>
      <c r="AB41" s="1276"/>
      <c r="AC41" s="980"/>
      <c r="AD41" s="1534"/>
      <c r="AE41" s="984"/>
    </row>
    <row r="42" spans="1:31" ht="24.95" customHeight="1" x14ac:dyDescent="0.2">
      <c r="A42" s="1249"/>
      <c r="B42" s="1259"/>
      <c r="C42" s="1244"/>
      <c r="D42" s="1253"/>
      <c r="E42" s="1253"/>
      <c r="F42" s="1253"/>
      <c r="G42" s="1231" t="s">
        <v>625</v>
      </c>
      <c r="H42" s="1238">
        <v>0.2</v>
      </c>
      <c r="I42" s="838" t="s">
        <v>600</v>
      </c>
      <c r="J42" s="839"/>
      <c r="K42" s="840"/>
      <c r="L42" s="841">
        <v>0.5</v>
      </c>
      <c r="M42" s="842"/>
      <c r="N42" s="840"/>
      <c r="O42" s="841">
        <v>1</v>
      </c>
      <c r="P42" s="842"/>
      <c r="Q42" s="840"/>
      <c r="R42" s="841">
        <v>1</v>
      </c>
      <c r="S42" s="842"/>
      <c r="T42" s="840"/>
      <c r="U42" s="843">
        <v>1</v>
      </c>
      <c r="V42" s="844">
        <f>SUM(J42:L42)*H42</f>
        <v>0.1</v>
      </c>
      <c r="W42" s="845">
        <f>SUM(M42:O42)*H42</f>
        <v>0.2</v>
      </c>
      <c r="X42" s="845">
        <f>SUM(P42:R42)*H42</f>
        <v>0.2</v>
      </c>
      <c r="Y42" s="845">
        <f>SUM(S42:U42)*H42</f>
        <v>0.2</v>
      </c>
      <c r="Z42" s="965">
        <f>MAX(V42:Y42)</f>
        <v>0.2</v>
      </c>
      <c r="AA42" s="1271"/>
      <c r="AB42" s="1276"/>
      <c r="AC42" s="980"/>
      <c r="AD42" s="1534" t="str">
        <f>+IF(Z43&gt;Z42,"SUPERADA",IF(Z43=Z42,"EQUILIBRADA",IF(Z43&lt;Z42,"PARA MEJORAR")))</f>
        <v>EQUILIBRADA</v>
      </c>
      <c r="AE42" s="984"/>
    </row>
    <row r="43" spans="1:31" ht="24.95" customHeight="1" x14ac:dyDescent="0.2">
      <c r="A43" s="1249"/>
      <c r="B43" s="1259"/>
      <c r="C43" s="1244"/>
      <c r="D43" s="1253"/>
      <c r="E43" s="1253"/>
      <c r="F43" s="1253"/>
      <c r="G43" s="1231"/>
      <c r="H43" s="1238"/>
      <c r="I43" s="823" t="s">
        <v>601</v>
      </c>
      <c r="J43" s="824"/>
      <c r="K43" s="825"/>
      <c r="L43" s="826">
        <v>0.5</v>
      </c>
      <c r="M43" s="827"/>
      <c r="N43" s="825"/>
      <c r="O43" s="826">
        <v>1</v>
      </c>
      <c r="P43" s="827"/>
      <c r="Q43" s="825"/>
      <c r="R43" s="826"/>
      <c r="S43" s="827"/>
      <c r="T43" s="825"/>
      <c r="U43" s="828"/>
      <c r="V43" s="829">
        <f>SUM(J43:L43)*H42</f>
        <v>0.1</v>
      </c>
      <c r="W43" s="830">
        <f>SUM(M43:O43)*H42</f>
        <v>0.2</v>
      </c>
      <c r="X43" s="830">
        <f>SUM(P43:R43)*H42</f>
        <v>0</v>
      </c>
      <c r="Y43" s="830">
        <f>SUM(S43:U43)*H42</f>
        <v>0</v>
      </c>
      <c r="Z43" s="964">
        <f t="shared" ref="Z43" si="19">MAX(V43:Y43)</f>
        <v>0.2</v>
      </c>
      <c r="AA43" s="1271"/>
      <c r="AB43" s="1276"/>
      <c r="AC43" s="980"/>
      <c r="AD43" s="1534"/>
      <c r="AE43" s="984"/>
    </row>
    <row r="44" spans="1:31" ht="24.95" customHeight="1" x14ac:dyDescent="0.2">
      <c r="A44" s="1249"/>
      <c r="B44" s="1259"/>
      <c r="C44" s="1244"/>
      <c r="D44" s="1253"/>
      <c r="E44" s="1253"/>
      <c r="F44" s="1253"/>
      <c r="G44" s="1231" t="s">
        <v>626</v>
      </c>
      <c r="H44" s="1238">
        <v>0.2</v>
      </c>
      <c r="I44" s="838" t="s">
        <v>600</v>
      </c>
      <c r="J44" s="839"/>
      <c r="K44" s="840"/>
      <c r="L44" s="841"/>
      <c r="M44" s="842"/>
      <c r="N44" s="840"/>
      <c r="O44" s="841"/>
      <c r="P44" s="842"/>
      <c r="Q44" s="840"/>
      <c r="R44" s="841">
        <v>0.5</v>
      </c>
      <c r="S44" s="842"/>
      <c r="T44" s="840"/>
      <c r="U44" s="843">
        <v>1</v>
      </c>
      <c r="V44" s="844">
        <f>SUM(J44:L44)*H44</f>
        <v>0</v>
      </c>
      <c r="W44" s="845">
        <f>SUM(M44:O44)*H44</f>
        <v>0</v>
      </c>
      <c r="X44" s="845">
        <f>SUM(P44:R44)*H44</f>
        <v>0.1</v>
      </c>
      <c r="Y44" s="845">
        <f>SUM(S44:U44)*H44</f>
        <v>0.2</v>
      </c>
      <c r="Z44" s="965">
        <f>MAX(V44:Y44)</f>
        <v>0.2</v>
      </c>
      <c r="AA44" s="1271"/>
      <c r="AB44" s="1276"/>
      <c r="AC44" s="980"/>
      <c r="AD44" s="1534" t="str">
        <f>+IF(Z45&gt;Z44,"SUPERADA",IF(Z45=Z44,"EQUILIBRADA",IF(Z45&lt;Z44,"PARA MEJORAR")))</f>
        <v>PARA MEJORAR</v>
      </c>
      <c r="AE44" s="984"/>
    </row>
    <row r="45" spans="1:31" ht="24.95" customHeight="1" thickBot="1" x14ac:dyDescent="0.25">
      <c r="A45" s="1249"/>
      <c r="B45" s="1259"/>
      <c r="C45" s="1244"/>
      <c r="D45" s="1253"/>
      <c r="E45" s="1253"/>
      <c r="F45" s="1253"/>
      <c r="G45" s="1242"/>
      <c r="H45" s="1239"/>
      <c r="I45" s="876" t="s">
        <v>601</v>
      </c>
      <c r="J45" s="877"/>
      <c r="K45" s="878"/>
      <c r="L45" s="879"/>
      <c r="M45" s="880"/>
      <c r="N45" s="878"/>
      <c r="O45" s="879"/>
      <c r="P45" s="880"/>
      <c r="Q45" s="878"/>
      <c r="R45" s="879"/>
      <c r="S45" s="880"/>
      <c r="T45" s="878"/>
      <c r="U45" s="881"/>
      <c r="V45" s="882">
        <f>SUM(J45:L45)*H44</f>
        <v>0</v>
      </c>
      <c r="W45" s="883">
        <f>SUM(M45:O45)*H44</f>
        <v>0</v>
      </c>
      <c r="X45" s="883">
        <f>SUM(P45:R45)*H44</f>
        <v>0</v>
      </c>
      <c r="Y45" s="883">
        <f>SUM(S45:U45)*H44</f>
        <v>0</v>
      </c>
      <c r="Z45" s="968">
        <f t="shared" ref="Z45" si="20">MAX(V45:Y45)</f>
        <v>0</v>
      </c>
      <c r="AA45" s="1271"/>
      <c r="AB45" s="1277"/>
      <c r="AC45" s="981"/>
      <c r="AD45" s="1535"/>
      <c r="AE45" s="984"/>
    </row>
    <row r="46" spans="1:31" ht="24.95" customHeight="1" x14ac:dyDescent="0.2">
      <c r="A46" s="1249"/>
      <c r="B46" s="1259"/>
      <c r="C46" s="1244"/>
      <c r="D46" s="1252" t="s">
        <v>113</v>
      </c>
      <c r="E46" s="1252" t="s">
        <v>420</v>
      </c>
      <c r="F46" s="1252" t="s">
        <v>419</v>
      </c>
      <c r="G46" s="1251" t="s">
        <v>627</v>
      </c>
      <c r="H46" s="1254">
        <v>0.2</v>
      </c>
      <c r="I46" s="815" t="s">
        <v>600</v>
      </c>
      <c r="J46" s="816"/>
      <c r="K46" s="817"/>
      <c r="L46" s="818">
        <v>0.25</v>
      </c>
      <c r="M46" s="819"/>
      <c r="N46" s="817"/>
      <c r="O46" s="818">
        <v>0.5</v>
      </c>
      <c r="P46" s="819"/>
      <c r="Q46" s="817"/>
      <c r="R46" s="818">
        <v>0.75</v>
      </c>
      <c r="S46" s="819"/>
      <c r="T46" s="817"/>
      <c r="U46" s="820">
        <v>1</v>
      </c>
      <c r="V46" s="871">
        <f>SUM(J46:L46)*H46</f>
        <v>0.05</v>
      </c>
      <c r="W46" s="872">
        <f>SUM(M46:O46)*H46</f>
        <v>0.1</v>
      </c>
      <c r="X46" s="872">
        <f>SUM(P46:R46)*H46</f>
        <v>0.15000000000000002</v>
      </c>
      <c r="Y46" s="872">
        <f>SUM(S46:U46)*H46</f>
        <v>0.2</v>
      </c>
      <c r="Z46" s="967">
        <f>MAX(V46:Y46)</f>
        <v>0.2</v>
      </c>
      <c r="AA46" s="1270" t="s">
        <v>1146</v>
      </c>
      <c r="AB46" s="1275">
        <v>8</v>
      </c>
      <c r="AC46" s="979"/>
      <c r="AD46" s="1533" t="str">
        <f>+IF(Z47&gt;Z46,"SUPERADA",IF(Z47=Z46,"EQUILIBRADA",IF(Z47&lt;Z46,"PARA MEJORAR")))</f>
        <v>PARA MEJORAR</v>
      </c>
      <c r="AE46" s="984"/>
    </row>
    <row r="47" spans="1:31" ht="24.95" customHeight="1" x14ac:dyDescent="0.2">
      <c r="A47" s="1249"/>
      <c r="B47" s="1259"/>
      <c r="C47" s="1244"/>
      <c r="D47" s="1253"/>
      <c r="E47" s="1253"/>
      <c r="F47" s="1253"/>
      <c r="G47" s="1231"/>
      <c r="H47" s="1238"/>
      <c r="I47" s="823" t="s">
        <v>601</v>
      </c>
      <c r="J47" s="824"/>
      <c r="K47" s="825"/>
      <c r="L47" s="826">
        <v>0.25</v>
      </c>
      <c r="M47" s="827"/>
      <c r="N47" s="825"/>
      <c r="O47" s="826">
        <v>0.5</v>
      </c>
      <c r="P47" s="827"/>
      <c r="Q47" s="825"/>
      <c r="R47" s="826"/>
      <c r="S47" s="827"/>
      <c r="T47" s="825"/>
      <c r="U47" s="828"/>
      <c r="V47" s="829">
        <f>SUM(J47:L47)*H46</f>
        <v>0.05</v>
      </c>
      <c r="W47" s="830">
        <f>SUM(M47:O47)*H46</f>
        <v>0.1</v>
      </c>
      <c r="X47" s="830">
        <f>SUM(P47:R47)*H46</f>
        <v>0</v>
      </c>
      <c r="Y47" s="830">
        <f>SUM(S47:U47)*H46</f>
        <v>0</v>
      </c>
      <c r="Z47" s="964">
        <f t="shared" ref="Z47" si="21">MAX(V47:Y47)</f>
        <v>0.1</v>
      </c>
      <c r="AA47" s="1271"/>
      <c r="AB47" s="1276"/>
      <c r="AC47" s="980"/>
      <c r="AD47" s="1534"/>
      <c r="AE47" s="984"/>
    </row>
    <row r="48" spans="1:31" ht="24.95" customHeight="1" x14ac:dyDescent="0.2">
      <c r="A48" s="1249"/>
      <c r="B48" s="1259"/>
      <c r="C48" s="1244"/>
      <c r="D48" s="1253"/>
      <c r="E48" s="1253"/>
      <c r="F48" s="1253"/>
      <c r="G48" s="1231" t="s">
        <v>628</v>
      </c>
      <c r="H48" s="1238">
        <v>0.2</v>
      </c>
      <c r="I48" s="838" t="s">
        <v>600</v>
      </c>
      <c r="J48" s="839"/>
      <c r="K48" s="840"/>
      <c r="L48" s="841">
        <v>0.25</v>
      </c>
      <c r="M48" s="842"/>
      <c r="N48" s="840"/>
      <c r="O48" s="841">
        <v>0.5</v>
      </c>
      <c r="P48" s="842"/>
      <c r="Q48" s="840"/>
      <c r="R48" s="841">
        <v>0.75</v>
      </c>
      <c r="S48" s="842"/>
      <c r="T48" s="840"/>
      <c r="U48" s="843">
        <v>1</v>
      </c>
      <c r="V48" s="844">
        <f>SUM(J48:L48)*H48</f>
        <v>0.05</v>
      </c>
      <c r="W48" s="845">
        <f>SUM(M48:O48)*H48</f>
        <v>0.1</v>
      </c>
      <c r="X48" s="845">
        <f>SUM(P48:R48)*H48</f>
        <v>0.15000000000000002</v>
      </c>
      <c r="Y48" s="845">
        <f>SUM(S48:U48)*H48</f>
        <v>0.2</v>
      </c>
      <c r="Z48" s="965">
        <f>MAX(V48:Y48)</f>
        <v>0.2</v>
      </c>
      <c r="AA48" s="1271"/>
      <c r="AB48" s="1276"/>
      <c r="AC48" s="980"/>
      <c r="AD48" s="1534" t="str">
        <f>+IF(Z49&gt;Z48,"SUPERADA",IF(Z49=Z48,"EQUILIBRADA",IF(Z49&lt;Z48,"PARA MEJORAR")))</f>
        <v>PARA MEJORAR</v>
      </c>
      <c r="AE48" s="984"/>
    </row>
    <row r="49" spans="1:60" ht="24.95" customHeight="1" x14ac:dyDescent="0.2">
      <c r="A49" s="1249"/>
      <c r="B49" s="1259"/>
      <c r="C49" s="1244"/>
      <c r="D49" s="1253"/>
      <c r="E49" s="1253"/>
      <c r="F49" s="1253"/>
      <c r="G49" s="1231"/>
      <c r="H49" s="1238"/>
      <c r="I49" s="823" t="s">
        <v>601</v>
      </c>
      <c r="J49" s="824"/>
      <c r="K49" s="825"/>
      <c r="L49" s="826">
        <v>0.25</v>
      </c>
      <c r="M49" s="827"/>
      <c r="N49" s="825"/>
      <c r="O49" s="826">
        <v>0.5</v>
      </c>
      <c r="P49" s="827"/>
      <c r="Q49" s="825"/>
      <c r="R49" s="826"/>
      <c r="S49" s="827"/>
      <c r="T49" s="825"/>
      <c r="U49" s="828"/>
      <c r="V49" s="829">
        <f>SUM(J49:L49)*H48</f>
        <v>0.05</v>
      </c>
      <c r="W49" s="830">
        <f>SUM(M49:O49)*H48</f>
        <v>0.1</v>
      </c>
      <c r="X49" s="830">
        <f>SUM(P49:R49)*H48</f>
        <v>0</v>
      </c>
      <c r="Y49" s="830">
        <f>SUM(S49:U49)*H48</f>
        <v>0</v>
      </c>
      <c r="Z49" s="964">
        <f t="shared" ref="Z49" si="22">MAX(V49:Y49)</f>
        <v>0.1</v>
      </c>
      <c r="AA49" s="1271"/>
      <c r="AB49" s="1276"/>
      <c r="AC49" s="980"/>
      <c r="AD49" s="1534"/>
      <c r="AE49" s="984"/>
    </row>
    <row r="50" spans="1:60" ht="24.95" customHeight="1" x14ac:dyDescent="0.2">
      <c r="A50" s="1249"/>
      <c r="B50" s="1259"/>
      <c r="C50" s="1244"/>
      <c r="D50" s="1253"/>
      <c r="E50" s="1253"/>
      <c r="F50" s="1253"/>
      <c r="G50" s="1231" t="s">
        <v>629</v>
      </c>
      <c r="H50" s="1238">
        <v>0.2</v>
      </c>
      <c r="I50" s="838" t="s">
        <v>600</v>
      </c>
      <c r="J50" s="839"/>
      <c r="K50" s="840"/>
      <c r="L50" s="841">
        <v>0.25</v>
      </c>
      <c r="M50" s="842"/>
      <c r="N50" s="840"/>
      <c r="O50" s="841">
        <v>0.5</v>
      </c>
      <c r="P50" s="842"/>
      <c r="Q50" s="840"/>
      <c r="R50" s="841">
        <v>0.75</v>
      </c>
      <c r="S50" s="842"/>
      <c r="T50" s="840"/>
      <c r="U50" s="843">
        <v>1</v>
      </c>
      <c r="V50" s="844">
        <f>SUM(J50:L50)*H50</f>
        <v>0.05</v>
      </c>
      <c r="W50" s="845">
        <f>SUM(M50:O50)*H50</f>
        <v>0.1</v>
      </c>
      <c r="X50" s="845">
        <f>SUM(P50:R50)*H50</f>
        <v>0.15000000000000002</v>
      </c>
      <c r="Y50" s="845">
        <f>SUM(S50:U50)*H50</f>
        <v>0.2</v>
      </c>
      <c r="Z50" s="965">
        <f>MAX(V50:Y50)</f>
        <v>0.2</v>
      </c>
      <c r="AA50" s="1271"/>
      <c r="AB50" s="1276"/>
      <c r="AC50" s="980"/>
      <c r="AD50" s="1534" t="str">
        <f>+IF(Z51&gt;Z50,"SUPERADA",IF(Z51=Z50,"EQUILIBRADA",IF(Z51&lt;Z50,"PARA MEJORAR")))</f>
        <v>PARA MEJORAR</v>
      </c>
      <c r="AE50" s="984"/>
    </row>
    <row r="51" spans="1:60" ht="24.95" customHeight="1" x14ac:dyDescent="0.2">
      <c r="A51" s="1249"/>
      <c r="B51" s="1259"/>
      <c r="C51" s="1244"/>
      <c r="D51" s="1253"/>
      <c r="E51" s="1253"/>
      <c r="F51" s="1253"/>
      <c r="G51" s="1231"/>
      <c r="H51" s="1238"/>
      <c r="I51" s="823" t="s">
        <v>601</v>
      </c>
      <c r="J51" s="824"/>
      <c r="K51" s="825"/>
      <c r="L51" s="826">
        <v>0.25</v>
      </c>
      <c r="M51" s="827"/>
      <c r="N51" s="825"/>
      <c r="O51" s="826">
        <v>0.5</v>
      </c>
      <c r="P51" s="827"/>
      <c r="Q51" s="825"/>
      <c r="R51" s="826"/>
      <c r="S51" s="827"/>
      <c r="T51" s="825"/>
      <c r="U51" s="828"/>
      <c r="V51" s="829">
        <f>SUM(J51:L51)*H50</f>
        <v>0.05</v>
      </c>
      <c r="W51" s="830">
        <f>SUM(M51:O51)*H50</f>
        <v>0.1</v>
      </c>
      <c r="X51" s="830">
        <f>SUM(P51:R51)*H50</f>
        <v>0</v>
      </c>
      <c r="Y51" s="830">
        <f>SUM(S51:U51)*H50</f>
        <v>0</v>
      </c>
      <c r="Z51" s="964">
        <f t="shared" ref="Z51" si="23">MAX(V51:Y51)</f>
        <v>0.1</v>
      </c>
      <c r="AA51" s="1271"/>
      <c r="AB51" s="1276"/>
      <c r="AC51" s="980"/>
      <c r="AD51" s="1534"/>
      <c r="AE51" s="984"/>
    </row>
    <row r="52" spans="1:60" ht="24.95" customHeight="1" x14ac:dyDescent="0.2">
      <c r="A52" s="1249"/>
      <c r="B52" s="1259"/>
      <c r="C52" s="1244"/>
      <c r="D52" s="1253"/>
      <c r="E52" s="1253"/>
      <c r="F52" s="1253"/>
      <c r="G52" s="1231" t="s">
        <v>630</v>
      </c>
      <c r="H52" s="1238">
        <v>0.2</v>
      </c>
      <c r="I52" s="838" t="s">
        <v>600</v>
      </c>
      <c r="J52" s="839"/>
      <c r="K52" s="840"/>
      <c r="L52" s="841">
        <v>0.25</v>
      </c>
      <c r="M52" s="842"/>
      <c r="N52" s="840"/>
      <c r="O52" s="841">
        <v>0.5</v>
      </c>
      <c r="P52" s="842"/>
      <c r="Q52" s="840"/>
      <c r="R52" s="841">
        <v>0.75</v>
      </c>
      <c r="S52" s="842"/>
      <c r="T52" s="840"/>
      <c r="U52" s="843">
        <v>1</v>
      </c>
      <c r="V52" s="844">
        <f>SUM(J52:L52)*H52</f>
        <v>0.05</v>
      </c>
      <c r="W52" s="845">
        <f>SUM(M52:O52)*H52</f>
        <v>0.1</v>
      </c>
      <c r="X52" s="845">
        <f>SUM(P52:R52)*H52</f>
        <v>0.15000000000000002</v>
      </c>
      <c r="Y52" s="845">
        <f>SUM(S52:U52)*H52</f>
        <v>0.2</v>
      </c>
      <c r="Z52" s="965">
        <f>MAX(V52:Y52)</f>
        <v>0.2</v>
      </c>
      <c r="AA52" s="1271"/>
      <c r="AB52" s="1276"/>
      <c r="AC52" s="980"/>
      <c r="AD52" s="1534" t="str">
        <f>+IF(Z53&gt;Z52,"SUPERADA",IF(Z53=Z52,"EQUILIBRADA",IF(Z53&lt;Z52,"PARA MEJORAR")))</f>
        <v>PARA MEJORAR</v>
      </c>
      <c r="AE52" s="984"/>
    </row>
    <row r="53" spans="1:60" ht="24.95" customHeight="1" x14ac:dyDescent="0.2">
      <c r="A53" s="1249"/>
      <c r="B53" s="1259"/>
      <c r="C53" s="1244"/>
      <c r="D53" s="1253"/>
      <c r="E53" s="1253"/>
      <c r="F53" s="1253"/>
      <c r="G53" s="1231"/>
      <c r="H53" s="1238"/>
      <c r="I53" s="823" t="s">
        <v>601</v>
      </c>
      <c r="J53" s="824"/>
      <c r="K53" s="825"/>
      <c r="L53" s="826">
        <v>0.25</v>
      </c>
      <c r="M53" s="827"/>
      <c r="N53" s="825"/>
      <c r="O53" s="826">
        <v>0.5</v>
      </c>
      <c r="P53" s="827"/>
      <c r="Q53" s="825"/>
      <c r="R53" s="826"/>
      <c r="S53" s="827"/>
      <c r="T53" s="825"/>
      <c r="U53" s="828"/>
      <c r="V53" s="829">
        <f>SUM(J53:L53)*H52</f>
        <v>0.05</v>
      </c>
      <c r="W53" s="830">
        <f>SUM(M53:O53)*H52</f>
        <v>0.1</v>
      </c>
      <c r="X53" s="830">
        <f>SUM(P53:R53)*H52</f>
        <v>0</v>
      </c>
      <c r="Y53" s="830">
        <f>SUM(S53:U53)*H52</f>
        <v>0</v>
      </c>
      <c r="Z53" s="964">
        <f t="shared" ref="Z53" si="24">MAX(V53:Y53)</f>
        <v>0.1</v>
      </c>
      <c r="AA53" s="1271"/>
      <c r="AB53" s="1276"/>
      <c r="AC53" s="980"/>
      <c r="AD53" s="1534"/>
      <c r="AE53" s="984"/>
    </row>
    <row r="54" spans="1:60" ht="24.95" customHeight="1" x14ac:dyDescent="0.2">
      <c r="A54" s="1249"/>
      <c r="B54" s="1259"/>
      <c r="C54" s="1244"/>
      <c r="D54" s="1253"/>
      <c r="E54" s="1253"/>
      <c r="F54" s="1253"/>
      <c r="G54" s="1231" t="s">
        <v>631</v>
      </c>
      <c r="H54" s="1238">
        <v>0.2</v>
      </c>
      <c r="I54" s="838" t="s">
        <v>600</v>
      </c>
      <c r="J54" s="839"/>
      <c r="K54" s="840"/>
      <c r="L54" s="841">
        <v>0.25</v>
      </c>
      <c r="M54" s="842"/>
      <c r="N54" s="840"/>
      <c r="O54" s="841">
        <v>0.5</v>
      </c>
      <c r="P54" s="842"/>
      <c r="Q54" s="840"/>
      <c r="R54" s="841">
        <v>0.75</v>
      </c>
      <c r="S54" s="842"/>
      <c r="T54" s="840"/>
      <c r="U54" s="843">
        <v>1</v>
      </c>
      <c r="V54" s="844">
        <f>SUM(J54:L54)*H54</f>
        <v>0.05</v>
      </c>
      <c r="W54" s="845">
        <f>SUM(M54:O54)*H54</f>
        <v>0.1</v>
      </c>
      <c r="X54" s="845">
        <f>SUM(P54:R54)*H54</f>
        <v>0.15000000000000002</v>
      </c>
      <c r="Y54" s="845">
        <f>SUM(S54:U54)*H54</f>
        <v>0.2</v>
      </c>
      <c r="Z54" s="965">
        <f>MAX(V54:Y54)</f>
        <v>0.2</v>
      </c>
      <c r="AA54" s="1271"/>
      <c r="AB54" s="1276"/>
      <c r="AC54" s="980"/>
      <c r="AD54" s="1534" t="str">
        <f>+IF(Z55&gt;Z54,"SUPERADA",IF(Z55=Z54,"EQUILIBRADA",IF(Z55&lt;Z54,"PARA MEJORAR")))</f>
        <v>PARA MEJORAR</v>
      </c>
      <c r="AE54" s="984"/>
    </row>
    <row r="55" spans="1:60" ht="24.95" customHeight="1" thickBot="1" x14ac:dyDescent="0.25">
      <c r="A55" s="1249"/>
      <c r="B55" s="1259"/>
      <c r="C55" s="1244"/>
      <c r="D55" s="1253"/>
      <c r="E55" s="1253"/>
      <c r="F55" s="1253"/>
      <c r="G55" s="1242"/>
      <c r="H55" s="1241"/>
      <c r="I55" s="847" t="s">
        <v>601</v>
      </c>
      <c r="J55" s="848"/>
      <c r="K55" s="849"/>
      <c r="L55" s="850">
        <v>0.25</v>
      </c>
      <c r="M55" s="851"/>
      <c r="N55" s="849"/>
      <c r="O55" s="850">
        <v>0.33</v>
      </c>
      <c r="P55" s="851"/>
      <c r="Q55" s="849"/>
      <c r="R55" s="850"/>
      <c r="S55" s="851"/>
      <c r="T55" s="849"/>
      <c r="U55" s="852"/>
      <c r="V55" s="853">
        <f>SUM(J55:L55)*H54</f>
        <v>0.05</v>
      </c>
      <c r="W55" s="854">
        <f>SUM(M55:O55)*H54</f>
        <v>6.6000000000000003E-2</v>
      </c>
      <c r="X55" s="854">
        <f>SUM(P55:R55)*H54</f>
        <v>0</v>
      </c>
      <c r="Y55" s="854">
        <f>SUM(S55:U55)*H54</f>
        <v>0</v>
      </c>
      <c r="Z55" s="966">
        <f t="shared" ref="Z55" si="25">MAX(V55:Y55)</f>
        <v>6.6000000000000003E-2</v>
      </c>
      <c r="AA55" s="1271"/>
      <c r="AB55" s="1277"/>
      <c r="AC55" s="980"/>
      <c r="AD55" s="1534"/>
      <c r="AE55" s="984"/>
    </row>
    <row r="56" spans="1:60" ht="24.95" customHeight="1" x14ac:dyDescent="0.2">
      <c r="A56" s="1249"/>
      <c r="B56" s="1259"/>
      <c r="C56" s="1244"/>
      <c r="D56" s="1252" t="s">
        <v>139</v>
      </c>
      <c r="E56" s="1252" t="s">
        <v>138</v>
      </c>
      <c r="F56" s="1252" t="s">
        <v>190</v>
      </c>
      <c r="G56" s="1236" t="s">
        <v>421</v>
      </c>
      <c r="H56" s="1225">
        <v>1</v>
      </c>
      <c r="I56" s="832" t="s">
        <v>600</v>
      </c>
      <c r="J56" s="885"/>
      <c r="K56" s="856"/>
      <c r="L56" s="857"/>
      <c r="M56" s="858"/>
      <c r="N56" s="856"/>
      <c r="O56" s="857"/>
      <c r="P56" s="858"/>
      <c r="Q56" s="856"/>
      <c r="R56" s="857"/>
      <c r="S56" s="858"/>
      <c r="T56" s="856"/>
      <c r="U56" s="859">
        <v>1</v>
      </c>
      <c r="V56" s="821">
        <f>SUM(J56:L56)*H56</f>
        <v>0</v>
      </c>
      <c r="W56" s="822">
        <f>SUM(M56:O56)*H56</f>
        <v>0</v>
      </c>
      <c r="X56" s="822">
        <f>SUM(P56:R56)*H56</f>
        <v>0</v>
      </c>
      <c r="Y56" s="822">
        <f>SUM(S56:U56)*H56</f>
        <v>1</v>
      </c>
      <c r="Z56" s="963">
        <f>MAX(V56:Y56)</f>
        <v>1</v>
      </c>
      <c r="AA56" s="1270" t="s">
        <v>1147</v>
      </c>
      <c r="AB56" s="1275">
        <v>9</v>
      </c>
      <c r="AC56" s="980"/>
      <c r="AD56" s="1534" t="str">
        <f>+IF(Z57&gt;Z56,"SUPERADA",IF(Z57=Z56,"EQUILIBRADA",IF(Z57&lt;Z56,"PARA MEJORAR")))</f>
        <v>PARA MEJORAR</v>
      </c>
      <c r="AE56" s="984"/>
    </row>
    <row r="57" spans="1:60" ht="24.95" customHeight="1" thickBot="1" x14ac:dyDescent="0.25">
      <c r="A57" s="1249"/>
      <c r="B57" s="1259"/>
      <c r="C57" s="1244"/>
      <c r="D57" s="1253"/>
      <c r="E57" s="1253"/>
      <c r="F57" s="1253"/>
      <c r="G57" s="1283"/>
      <c r="H57" s="1230"/>
      <c r="I57" s="876" t="s">
        <v>601</v>
      </c>
      <c r="J57" s="886"/>
      <c r="K57" s="887"/>
      <c r="L57" s="888"/>
      <c r="M57" s="889"/>
      <c r="N57" s="887"/>
      <c r="O57" s="888">
        <v>0.83</v>
      </c>
      <c r="P57" s="889"/>
      <c r="Q57" s="887"/>
      <c r="R57" s="888"/>
      <c r="S57" s="889"/>
      <c r="T57" s="887"/>
      <c r="U57" s="890"/>
      <c r="V57" s="882">
        <f>SUM(J57:L57)*H56</f>
        <v>0</v>
      </c>
      <c r="W57" s="883">
        <f>SUM(M57:O57)*H56</f>
        <v>0.83</v>
      </c>
      <c r="X57" s="883">
        <f>SUM(P57:R57)*H56</f>
        <v>0</v>
      </c>
      <c r="Y57" s="883">
        <f>SUM(S57:U57)*H56</f>
        <v>0</v>
      </c>
      <c r="Z57" s="968">
        <f t="shared" ref="Z57" si="26">MAX(V57:Y57)</f>
        <v>0.83</v>
      </c>
      <c r="AA57" s="1271"/>
      <c r="AB57" s="1276"/>
      <c r="AC57" s="981"/>
      <c r="AD57" s="1535"/>
      <c r="AE57" s="984"/>
    </row>
    <row r="58" spans="1:60" ht="24.95" customHeight="1" x14ac:dyDescent="0.2">
      <c r="A58" s="1249"/>
      <c r="B58" s="1259"/>
      <c r="C58" s="1261" t="s">
        <v>422</v>
      </c>
      <c r="D58" s="1227" t="s">
        <v>72</v>
      </c>
      <c r="E58" s="1227" t="s">
        <v>73</v>
      </c>
      <c r="F58" s="1227" t="s">
        <v>1103</v>
      </c>
      <c r="G58" s="1251" t="s">
        <v>632</v>
      </c>
      <c r="H58" s="1254">
        <v>0.05</v>
      </c>
      <c r="I58" s="815" t="s">
        <v>600</v>
      </c>
      <c r="J58" s="816"/>
      <c r="K58" s="817"/>
      <c r="L58" s="818">
        <v>1</v>
      </c>
      <c r="M58" s="819"/>
      <c r="N58" s="817"/>
      <c r="O58" s="818">
        <v>1</v>
      </c>
      <c r="P58" s="819"/>
      <c r="Q58" s="817"/>
      <c r="R58" s="818">
        <v>1</v>
      </c>
      <c r="S58" s="819"/>
      <c r="T58" s="817"/>
      <c r="U58" s="820">
        <v>1</v>
      </c>
      <c r="V58" s="871">
        <f>SUM(J58:L58)*H58</f>
        <v>0.05</v>
      </c>
      <c r="W58" s="872">
        <f>SUM(M58:O58)*H58</f>
        <v>0.05</v>
      </c>
      <c r="X58" s="872">
        <f>SUM(P58:R58)*H58</f>
        <v>0.05</v>
      </c>
      <c r="Y58" s="872">
        <f>SUM(S58:U58)*H58</f>
        <v>0.05</v>
      </c>
      <c r="Z58" s="967">
        <f>MAX(V58:Y58)</f>
        <v>0.05</v>
      </c>
      <c r="AA58" s="1270" t="s">
        <v>1148</v>
      </c>
      <c r="AB58" s="1275">
        <v>10</v>
      </c>
      <c r="AC58" s="979"/>
      <c r="AD58" s="1533" t="str">
        <f>+IF(Z59&gt;Z58,"SUPERADA",IF(Z59=Z58,"EQUILIBRADA",IF(Z59&lt;Z58,"PARA MEJORAR")))</f>
        <v>EQUILIBRADA</v>
      </c>
      <c r="AE58" s="983"/>
      <c r="AL58" s="1519" t="s">
        <v>1185</v>
      </c>
      <c r="AM58" s="1521" t="s">
        <v>1186</v>
      </c>
      <c r="AN58" s="1521" t="s">
        <v>1197</v>
      </c>
      <c r="AO58" s="1523" t="s">
        <v>1187</v>
      </c>
      <c r="AP58" s="1525">
        <v>0.15</v>
      </c>
      <c r="AQ58" s="941" t="s">
        <v>600</v>
      </c>
      <c r="AR58" s="816"/>
      <c r="AS58" s="817"/>
      <c r="AT58" s="818">
        <v>1</v>
      </c>
      <c r="AU58" s="819"/>
      <c r="AV58" s="817"/>
      <c r="AW58" s="818">
        <v>1</v>
      </c>
      <c r="AX58" s="819"/>
      <c r="AY58" s="817"/>
      <c r="AZ58" s="818"/>
      <c r="BA58" s="819"/>
      <c r="BB58" s="817"/>
      <c r="BC58" s="820"/>
      <c r="BD58" s="871"/>
      <c r="BE58" s="872"/>
      <c r="BF58" s="872"/>
      <c r="BG58" s="872"/>
      <c r="BH58" s="873"/>
    </row>
    <row r="59" spans="1:60" ht="24.95" customHeight="1" x14ac:dyDescent="0.2">
      <c r="A59" s="1249"/>
      <c r="B59" s="1259"/>
      <c r="C59" s="1262"/>
      <c r="D59" s="1228"/>
      <c r="E59" s="1228"/>
      <c r="F59" s="1228"/>
      <c r="G59" s="1231"/>
      <c r="H59" s="1238"/>
      <c r="I59" s="823" t="s">
        <v>601</v>
      </c>
      <c r="J59" s="824"/>
      <c r="K59" s="825"/>
      <c r="L59" s="826">
        <v>1</v>
      </c>
      <c r="M59" s="827"/>
      <c r="N59" s="825"/>
      <c r="O59" s="826">
        <v>1</v>
      </c>
      <c r="P59" s="827"/>
      <c r="Q59" s="825"/>
      <c r="R59" s="826"/>
      <c r="S59" s="827"/>
      <c r="T59" s="825"/>
      <c r="U59" s="828"/>
      <c r="V59" s="829">
        <f>SUM(J59:L59)*H58</f>
        <v>0.05</v>
      </c>
      <c r="W59" s="830">
        <f>SUM(M59:O59)*H58</f>
        <v>0.05</v>
      </c>
      <c r="X59" s="830">
        <f>SUM(P59:R59)*H58</f>
        <v>0</v>
      </c>
      <c r="Y59" s="830">
        <f>SUM(S59:U59)*H58</f>
        <v>0</v>
      </c>
      <c r="Z59" s="964">
        <f t="shared" ref="Z59" si="27">MAX(V59:Y59)</f>
        <v>0.05</v>
      </c>
      <c r="AA59" s="1271"/>
      <c r="AB59" s="1276"/>
      <c r="AC59" s="980"/>
      <c r="AD59" s="1534"/>
      <c r="AE59" s="984"/>
      <c r="AL59" s="1520"/>
      <c r="AM59" s="1522"/>
      <c r="AN59" s="1522"/>
      <c r="AO59" s="1524"/>
      <c r="AP59" s="1526"/>
      <c r="AQ59" s="823" t="s">
        <v>601</v>
      </c>
      <c r="AR59" s="824"/>
      <c r="AS59" s="825"/>
      <c r="AT59" s="826">
        <v>1</v>
      </c>
      <c r="AU59" s="827"/>
      <c r="AV59" s="825"/>
      <c r="AW59" s="826">
        <v>1</v>
      </c>
      <c r="AX59" s="827"/>
      <c r="AY59" s="825"/>
      <c r="AZ59" s="826"/>
      <c r="BA59" s="827"/>
      <c r="BB59" s="825"/>
      <c r="BC59" s="828"/>
      <c r="BD59" s="829"/>
      <c r="BE59" s="830"/>
      <c r="BF59" s="830"/>
      <c r="BG59" s="830"/>
      <c r="BH59" s="831"/>
    </row>
    <row r="60" spans="1:60" ht="24.95" customHeight="1" x14ac:dyDescent="0.2">
      <c r="A60" s="1249"/>
      <c r="B60" s="1259"/>
      <c r="C60" s="1262"/>
      <c r="D60" s="1228"/>
      <c r="E60" s="1228"/>
      <c r="F60" s="1228"/>
      <c r="G60" s="1231" t="s">
        <v>633</v>
      </c>
      <c r="H60" s="1238">
        <v>0.05</v>
      </c>
      <c r="I60" s="838" t="s">
        <v>600</v>
      </c>
      <c r="J60" s="839"/>
      <c r="K60" s="840"/>
      <c r="L60" s="841"/>
      <c r="M60" s="842"/>
      <c r="N60" s="840"/>
      <c r="O60" s="841">
        <v>1</v>
      </c>
      <c r="P60" s="842"/>
      <c r="Q60" s="840"/>
      <c r="R60" s="841">
        <v>1</v>
      </c>
      <c r="S60" s="842"/>
      <c r="T60" s="840"/>
      <c r="U60" s="843">
        <v>1</v>
      </c>
      <c r="V60" s="844">
        <f>SUM(J60:L60)*H60</f>
        <v>0</v>
      </c>
      <c r="W60" s="845">
        <f>SUM(M60:O60)*H60</f>
        <v>0.05</v>
      </c>
      <c r="X60" s="845">
        <f>SUM(P60:R60)*H60</f>
        <v>0.05</v>
      </c>
      <c r="Y60" s="845">
        <f>SUM(S60:U60)*H60</f>
        <v>0.05</v>
      </c>
      <c r="Z60" s="965">
        <f>MAX(V60:Y60)</f>
        <v>0.05</v>
      </c>
      <c r="AA60" s="1271"/>
      <c r="AB60" s="1276"/>
      <c r="AC60" s="980"/>
      <c r="AD60" s="1534" t="str">
        <f>+IF(Z61&gt;Z60,"SUPERADA",IF(Z61=Z60,"EQUILIBRADA",IF(Z61&lt;Z60,"PARA MEJORAR")))</f>
        <v>EQUILIBRADA</v>
      </c>
      <c r="AE60" s="984"/>
      <c r="AL60" s="1520"/>
      <c r="AM60" s="1522"/>
      <c r="AN60" s="1522"/>
      <c r="AO60" s="1527" t="s">
        <v>1188</v>
      </c>
      <c r="AP60" s="1528">
        <v>0.03</v>
      </c>
      <c r="AQ60" s="942" t="s">
        <v>600</v>
      </c>
      <c r="AR60" s="839"/>
      <c r="AS60" s="840"/>
      <c r="AT60" s="841"/>
      <c r="AU60" s="842"/>
      <c r="AV60" s="840"/>
      <c r="AW60" s="841">
        <v>1</v>
      </c>
      <c r="AX60" s="842"/>
      <c r="AY60" s="840"/>
      <c r="AZ60" s="841"/>
      <c r="BA60" s="842"/>
      <c r="BB60" s="840"/>
      <c r="BC60" s="843"/>
      <c r="BD60" s="844"/>
      <c r="BE60" s="845"/>
      <c r="BF60" s="845"/>
      <c r="BG60" s="845"/>
      <c r="BH60" s="846"/>
    </row>
    <row r="61" spans="1:60" ht="24.95" customHeight="1" x14ac:dyDescent="0.2">
      <c r="A61" s="1249"/>
      <c r="B61" s="1259"/>
      <c r="C61" s="1262"/>
      <c r="D61" s="1228"/>
      <c r="E61" s="1228"/>
      <c r="F61" s="1228"/>
      <c r="G61" s="1231"/>
      <c r="H61" s="1238"/>
      <c r="I61" s="823" t="s">
        <v>601</v>
      </c>
      <c r="J61" s="824"/>
      <c r="K61" s="825"/>
      <c r="L61" s="826"/>
      <c r="M61" s="827"/>
      <c r="N61" s="825"/>
      <c r="O61" s="826">
        <v>1</v>
      </c>
      <c r="P61" s="827"/>
      <c r="Q61" s="825"/>
      <c r="R61" s="826"/>
      <c r="S61" s="827"/>
      <c r="T61" s="825"/>
      <c r="U61" s="828"/>
      <c r="V61" s="829">
        <f>SUM(J61:L61)*H60</f>
        <v>0</v>
      </c>
      <c r="W61" s="830">
        <f>SUM(M61:O61)*H60</f>
        <v>0.05</v>
      </c>
      <c r="X61" s="830">
        <f>SUM(P61:R61)*H60</f>
        <v>0</v>
      </c>
      <c r="Y61" s="830">
        <f>SUM(S61:U61)*H60</f>
        <v>0</v>
      </c>
      <c r="Z61" s="964">
        <f t="shared" ref="Z61" si="28">MAX(V61:Y61)</f>
        <v>0.05</v>
      </c>
      <c r="AA61" s="1271"/>
      <c r="AB61" s="1276"/>
      <c r="AC61" s="980"/>
      <c r="AD61" s="1534"/>
      <c r="AE61" s="984"/>
      <c r="AL61" s="1520"/>
      <c r="AM61" s="1522"/>
      <c r="AN61" s="1522"/>
      <c r="AO61" s="1524"/>
      <c r="AP61" s="1526"/>
      <c r="AQ61" s="823" t="s">
        <v>601</v>
      </c>
      <c r="AR61" s="824"/>
      <c r="AS61" s="825"/>
      <c r="AT61" s="826"/>
      <c r="AU61" s="827"/>
      <c r="AV61" s="825"/>
      <c r="AW61" s="826">
        <v>1</v>
      </c>
      <c r="AX61" s="827"/>
      <c r="AY61" s="825"/>
      <c r="AZ61" s="826"/>
      <c r="BA61" s="827"/>
      <c r="BB61" s="825"/>
      <c r="BC61" s="828"/>
      <c r="BD61" s="829"/>
      <c r="BE61" s="830"/>
      <c r="BF61" s="830"/>
      <c r="BG61" s="830"/>
      <c r="BH61" s="831"/>
    </row>
    <row r="62" spans="1:60" ht="24.95" customHeight="1" x14ac:dyDescent="0.2">
      <c r="A62" s="1249"/>
      <c r="B62" s="1259"/>
      <c r="C62" s="1262"/>
      <c r="D62" s="1228"/>
      <c r="E62" s="1228"/>
      <c r="F62" s="1228"/>
      <c r="G62" s="1231" t="s">
        <v>634</v>
      </c>
      <c r="H62" s="1238">
        <v>0.15</v>
      </c>
      <c r="I62" s="838" t="s">
        <v>600</v>
      </c>
      <c r="J62" s="839"/>
      <c r="K62" s="840"/>
      <c r="L62" s="841"/>
      <c r="M62" s="842"/>
      <c r="N62" s="840"/>
      <c r="O62" s="841">
        <v>0.33</v>
      </c>
      <c r="P62" s="842"/>
      <c r="Q62" s="840"/>
      <c r="R62" s="841">
        <v>0.66</v>
      </c>
      <c r="S62" s="842"/>
      <c r="T62" s="840"/>
      <c r="U62" s="843">
        <v>1</v>
      </c>
      <c r="V62" s="844">
        <f>SUM(J62:L62)*H62</f>
        <v>0</v>
      </c>
      <c r="W62" s="845">
        <f>SUM(M62:O62)*H62</f>
        <v>4.9500000000000002E-2</v>
      </c>
      <c r="X62" s="845">
        <f>SUM(P62:R62)*H62</f>
        <v>9.9000000000000005E-2</v>
      </c>
      <c r="Y62" s="845">
        <f>SUM(S62:U62)*H62</f>
        <v>0.15</v>
      </c>
      <c r="Z62" s="965">
        <f>MAX(V62:Y62)</f>
        <v>0.15</v>
      </c>
      <c r="AA62" s="1271"/>
      <c r="AB62" s="1276"/>
      <c r="AC62" s="980"/>
      <c r="AD62" s="1534" t="str">
        <f>+IF(Z63&gt;Z62,"SUPERADA",IF(Z63=Z62,"EQUILIBRADA",IF(Z63&lt;Z62,"PARA MEJORAR")))</f>
        <v>PARA MEJORAR</v>
      </c>
      <c r="AE62" s="984"/>
      <c r="AL62" s="1520"/>
      <c r="AM62" s="1522"/>
      <c r="AN62" s="1522"/>
      <c r="AO62" s="1527" t="s">
        <v>1189</v>
      </c>
      <c r="AP62" s="1528">
        <v>0.05</v>
      </c>
      <c r="AQ62" s="942" t="s">
        <v>600</v>
      </c>
      <c r="AR62" s="839"/>
      <c r="AS62" s="840"/>
      <c r="AT62" s="841"/>
      <c r="AU62" s="842"/>
      <c r="AV62" s="840"/>
      <c r="AW62" s="841">
        <v>1</v>
      </c>
      <c r="AX62" s="842"/>
      <c r="AY62" s="840"/>
      <c r="AZ62" s="841"/>
      <c r="BA62" s="842"/>
      <c r="BB62" s="840"/>
      <c r="BC62" s="843"/>
      <c r="BD62" s="844"/>
      <c r="BE62" s="845"/>
      <c r="BF62" s="845"/>
      <c r="BG62" s="845"/>
      <c r="BH62" s="846"/>
    </row>
    <row r="63" spans="1:60" ht="24.95" customHeight="1" x14ac:dyDescent="0.2">
      <c r="A63" s="1249"/>
      <c r="B63" s="1259"/>
      <c r="C63" s="1262"/>
      <c r="D63" s="1228"/>
      <c r="E63" s="1228"/>
      <c r="F63" s="1228"/>
      <c r="G63" s="1231"/>
      <c r="H63" s="1238"/>
      <c r="I63" s="823" t="s">
        <v>601</v>
      </c>
      <c r="J63" s="824"/>
      <c r="K63" s="825"/>
      <c r="L63" s="826"/>
      <c r="M63" s="827"/>
      <c r="N63" s="825"/>
      <c r="O63" s="826">
        <v>0</v>
      </c>
      <c r="P63" s="827"/>
      <c r="Q63" s="825"/>
      <c r="R63" s="826"/>
      <c r="S63" s="827"/>
      <c r="T63" s="825"/>
      <c r="U63" s="828"/>
      <c r="V63" s="829">
        <f>SUM(J63:L63)*H62</f>
        <v>0</v>
      </c>
      <c r="W63" s="830">
        <f>SUM(M63:O63)*H62</f>
        <v>0</v>
      </c>
      <c r="X63" s="830">
        <f>SUM(P63:R63)*H62</f>
        <v>0</v>
      </c>
      <c r="Y63" s="830">
        <f>SUM(S63:U63)*H62</f>
        <v>0</v>
      </c>
      <c r="Z63" s="964">
        <f t="shared" ref="Z63" si="29">MAX(V63:Y63)</f>
        <v>0</v>
      </c>
      <c r="AA63" s="1271"/>
      <c r="AB63" s="1276"/>
      <c r="AC63" s="980"/>
      <c r="AD63" s="1534"/>
      <c r="AE63" s="984"/>
      <c r="AL63" s="1520"/>
      <c r="AM63" s="1522"/>
      <c r="AN63" s="1522"/>
      <c r="AO63" s="1524"/>
      <c r="AP63" s="1526"/>
      <c r="AQ63" s="823" t="s">
        <v>601</v>
      </c>
      <c r="AR63" s="824"/>
      <c r="AS63" s="825"/>
      <c r="AT63" s="826"/>
      <c r="AU63" s="827"/>
      <c r="AV63" s="825"/>
      <c r="AW63" s="826">
        <v>1</v>
      </c>
      <c r="AX63" s="827"/>
      <c r="AY63" s="825"/>
      <c r="AZ63" s="826"/>
      <c r="BA63" s="827"/>
      <c r="BB63" s="825"/>
      <c r="BC63" s="828"/>
      <c r="BD63" s="829"/>
      <c r="BE63" s="830"/>
      <c r="BF63" s="830"/>
      <c r="BG63" s="830"/>
      <c r="BH63" s="831"/>
    </row>
    <row r="64" spans="1:60" ht="24.95" customHeight="1" x14ac:dyDescent="0.2">
      <c r="A64" s="1249"/>
      <c r="B64" s="1259"/>
      <c r="C64" s="1262"/>
      <c r="D64" s="1228"/>
      <c r="E64" s="1228"/>
      <c r="F64" s="1228"/>
      <c r="G64" s="1231" t="s">
        <v>635</v>
      </c>
      <c r="H64" s="1238">
        <v>0.15</v>
      </c>
      <c r="I64" s="838" t="s">
        <v>600</v>
      </c>
      <c r="J64" s="839"/>
      <c r="K64" s="840"/>
      <c r="L64" s="841"/>
      <c r="M64" s="842"/>
      <c r="N64" s="840"/>
      <c r="O64" s="841"/>
      <c r="P64" s="842"/>
      <c r="Q64" s="840"/>
      <c r="R64" s="841">
        <v>0.33</v>
      </c>
      <c r="S64" s="842"/>
      <c r="T64" s="840"/>
      <c r="U64" s="843">
        <v>1</v>
      </c>
      <c r="V64" s="844">
        <f>SUM(J64:L64)*H64</f>
        <v>0</v>
      </c>
      <c r="W64" s="845">
        <f>SUM(M64:O64)*H64</f>
        <v>0</v>
      </c>
      <c r="X64" s="845">
        <f>SUM(P64:R64)*H64</f>
        <v>4.9500000000000002E-2</v>
      </c>
      <c r="Y64" s="845">
        <f>SUM(S64:U64)*H64</f>
        <v>0.15</v>
      </c>
      <c r="Z64" s="965">
        <f>MAX(V64:Y64)</f>
        <v>0.15</v>
      </c>
      <c r="AA64" s="1271"/>
      <c r="AB64" s="1276"/>
      <c r="AC64" s="980"/>
      <c r="AD64" s="1534" t="str">
        <f>+IF(Z65&gt;Z64,"SUPERADA",IF(Z65=Z64,"EQUILIBRADA",IF(Z65&lt;Z64,"PARA MEJORAR")))</f>
        <v>PARA MEJORAR</v>
      </c>
      <c r="AE64" s="984"/>
      <c r="AL64" s="1520"/>
      <c r="AM64" s="1522"/>
      <c r="AN64" s="1522"/>
      <c r="AO64" s="1527" t="s">
        <v>1190</v>
      </c>
      <c r="AP64" s="1528">
        <v>0.1</v>
      </c>
      <c r="AQ64" s="942" t="s">
        <v>600</v>
      </c>
      <c r="AR64" s="839"/>
      <c r="AS64" s="840"/>
      <c r="AT64" s="841"/>
      <c r="AU64" s="842"/>
      <c r="AV64" s="840"/>
      <c r="AW64" s="841">
        <v>1</v>
      </c>
      <c r="AX64" s="842"/>
      <c r="AY64" s="840"/>
      <c r="AZ64" s="841"/>
      <c r="BA64" s="842"/>
      <c r="BB64" s="840"/>
      <c r="BC64" s="843"/>
      <c r="BD64" s="844"/>
      <c r="BE64" s="845"/>
      <c r="BF64" s="845"/>
      <c r="BG64" s="845"/>
      <c r="BH64" s="846"/>
    </row>
    <row r="65" spans="1:60" ht="24.95" customHeight="1" x14ac:dyDescent="0.2">
      <c r="A65" s="1249"/>
      <c r="B65" s="1259"/>
      <c r="C65" s="1262"/>
      <c r="D65" s="1228"/>
      <c r="E65" s="1228"/>
      <c r="F65" s="1228"/>
      <c r="G65" s="1231"/>
      <c r="H65" s="1238"/>
      <c r="I65" s="823" t="s">
        <v>601</v>
      </c>
      <c r="J65" s="824"/>
      <c r="K65" s="825"/>
      <c r="L65" s="826"/>
      <c r="M65" s="827"/>
      <c r="N65" s="825"/>
      <c r="O65" s="826"/>
      <c r="P65" s="827"/>
      <c r="Q65" s="825"/>
      <c r="R65" s="826"/>
      <c r="S65" s="827"/>
      <c r="T65" s="825"/>
      <c r="U65" s="828"/>
      <c r="V65" s="829">
        <f>SUM(J65:L65)*H64</f>
        <v>0</v>
      </c>
      <c r="W65" s="830">
        <f>SUM(M65:O65)*H64</f>
        <v>0</v>
      </c>
      <c r="X65" s="830">
        <f>SUM(P65:R65)*H64</f>
        <v>0</v>
      </c>
      <c r="Y65" s="830">
        <f>SUM(S65:U65)*H64</f>
        <v>0</v>
      </c>
      <c r="Z65" s="964">
        <f t="shared" ref="Z65" si="30">MAX(V65:Y65)</f>
        <v>0</v>
      </c>
      <c r="AA65" s="1271"/>
      <c r="AB65" s="1276"/>
      <c r="AC65" s="980"/>
      <c r="AD65" s="1534"/>
      <c r="AE65" s="984"/>
      <c r="AL65" s="1520"/>
      <c r="AM65" s="1522"/>
      <c r="AN65" s="1522"/>
      <c r="AO65" s="1524"/>
      <c r="AP65" s="1526"/>
      <c r="AQ65" s="823" t="s">
        <v>601</v>
      </c>
      <c r="AR65" s="824"/>
      <c r="AS65" s="825"/>
      <c r="AT65" s="826"/>
      <c r="AU65" s="827"/>
      <c r="AV65" s="825"/>
      <c r="AW65" s="826">
        <v>1</v>
      </c>
      <c r="AX65" s="827"/>
      <c r="AY65" s="825"/>
      <c r="AZ65" s="826"/>
      <c r="BA65" s="827"/>
      <c r="BB65" s="825"/>
      <c r="BC65" s="828"/>
      <c r="BD65" s="829"/>
      <c r="BE65" s="830"/>
      <c r="BF65" s="830"/>
      <c r="BG65" s="830"/>
      <c r="BH65" s="831"/>
    </row>
    <row r="66" spans="1:60" ht="24.95" customHeight="1" x14ac:dyDescent="0.2">
      <c r="A66" s="1249"/>
      <c r="B66" s="1259"/>
      <c r="C66" s="1262"/>
      <c r="D66" s="1228"/>
      <c r="E66" s="1228"/>
      <c r="F66" s="1228"/>
      <c r="G66" s="1231" t="s">
        <v>636</v>
      </c>
      <c r="H66" s="1238">
        <v>0.15</v>
      </c>
      <c r="I66" s="838" t="s">
        <v>600</v>
      </c>
      <c r="J66" s="839"/>
      <c r="K66" s="840"/>
      <c r="L66" s="841"/>
      <c r="M66" s="842"/>
      <c r="N66" s="840"/>
      <c r="O66" s="841"/>
      <c r="P66" s="842"/>
      <c r="Q66" s="840"/>
      <c r="R66" s="841">
        <v>0.33</v>
      </c>
      <c r="S66" s="842"/>
      <c r="T66" s="840"/>
      <c r="U66" s="843">
        <v>1</v>
      </c>
      <c r="V66" s="844">
        <f>SUM(J66:L66)*H66</f>
        <v>0</v>
      </c>
      <c r="W66" s="845">
        <f>SUM(M66:O66)*H66</f>
        <v>0</v>
      </c>
      <c r="X66" s="845">
        <f>SUM(P66:R66)*H66</f>
        <v>4.9500000000000002E-2</v>
      </c>
      <c r="Y66" s="845">
        <f>SUM(S66:U66)*H66</f>
        <v>0.15</v>
      </c>
      <c r="Z66" s="965">
        <f>MAX(V66:Y66)</f>
        <v>0.15</v>
      </c>
      <c r="AA66" s="1271"/>
      <c r="AB66" s="1276"/>
      <c r="AC66" s="980"/>
      <c r="AD66" s="1534" t="str">
        <f>+IF(Z67&gt;Z66,"SUPERADA",IF(Z67=Z66,"EQUILIBRADA",IF(Z67&lt;Z66,"PARA MEJORAR")))</f>
        <v>PARA MEJORAR</v>
      </c>
      <c r="AE66" s="984"/>
      <c r="AL66" s="1520"/>
      <c r="AM66" s="1522"/>
      <c r="AN66" s="1522"/>
      <c r="AO66" s="1527" t="s">
        <v>1191</v>
      </c>
      <c r="AP66" s="1528">
        <v>0.2</v>
      </c>
      <c r="AQ66" s="942" t="s">
        <v>600</v>
      </c>
      <c r="AR66" s="839"/>
      <c r="AS66" s="840"/>
      <c r="AT66" s="841"/>
      <c r="AU66" s="842"/>
      <c r="AV66" s="840"/>
      <c r="AW66" s="841">
        <v>1</v>
      </c>
      <c r="AX66" s="842"/>
      <c r="AY66" s="840"/>
      <c r="AZ66" s="841"/>
      <c r="BA66" s="842"/>
      <c r="BB66" s="840"/>
      <c r="BC66" s="843"/>
      <c r="BD66" s="844"/>
      <c r="BE66" s="845"/>
      <c r="BF66" s="845"/>
      <c r="BG66" s="845"/>
      <c r="BH66" s="846"/>
    </row>
    <row r="67" spans="1:60" ht="24.95" customHeight="1" x14ac:dyDescent="0.2">
      <c r="A67" s="1249"/>
      <c r="B67" s="1259"/>
      <c r="C67" s="1262"/>
      <c r="D67" s="1228"/>
      <c r="E67" s="1228"/>
      <c r="F67" s="1228"/>
      <c r="G67" s="1231"/>
      <c r="H67" s="1238"/>
      <c r="I67" s="823" t="s">
        <v>601</v>
      </c>
      <c r="J67" s="824"/>
      <c r="K67" s="825"/>
      <c r="L67" s="826"/>
      <c r="M67" s="827"/>
      <c r="N67" s="825"/>
      <c r="O67" s="826"/>
      <c r="P67" s="827"/>
      <c r="Q67" s="825"/>
      <c r="R67" s="826"/>
      <c r="S67" s="827"/>
      <c r="T67" s="825"/>
      <c r="U67" s="828"/>
      <c r="V67" s="829">
        <f>SUM(J67:L67)*H66</f>
        <v>0</v>
      </c>
      <c r="W67" s="830">
        <f>SUM(M67:O67)*H66</f>
        <v>0</v>
      </c>
      <c r="X67" s="830">
        <f>SUM(P67:R67)*H66</f>
        <v>0</v>
      </c>
      <c r="Y67" s="830">
        <f>SUM(S67:U67)*H66</f>
        <v>0</v>
      </c>
      <c r="Z67" s="964">
        <f t="shared" ref="Z67" si="31">MAX(V67:Y67)</f>
        <v>0</v>
      </c>
      <c r="AA67" s="1271"/>
      <c r="AB67" s="1276"/>
      <c r="AC67" s="980"/>
      <c r="AD67" s="1534"/>
      <c r="AE67" s="984"/>
      <c r="AL67" s="1520"/>
      <c r="AM67" s="1522"/>
      <c r="AN67" s="1522"/>
      <c r="AO67" s="1524"/>
      <c r="AP67" s="1526"/>
      <c r="AQ67" s="823" t="s">
        <v>601</v>
      </c>
      <c r="AR67" s="824"/>
      <c r="AS67" s="825"/>
      <c r="AT67" s="826"/>
      <c r="AU67" s="827"/>
      <c r="AV67" s="825"/>
      <c r="AW67" s="826">
        <v>0.8</v>
      </c>
      <c r="AX67" s="827"/>
      <c r="AY67" s="825"/>
      <c r="AZ67" s="826"/>
      <c r="BA67" s="827"/>
      <c r="BB67" s="825"/>
      <c r="BC67" s="828"/>
      <c r="BD67" s="829"/>
      <c r="BE67" s="830"/>
      <c r="BF67" s="830"/>
      <c r="BG67" s="830"/>
      <c r="BH67" s="831"/>
    </row>
    <row r="68" spans="1:60" ht="24.95" customHeight="1" x14ac:dyDescent="0.2">
      <c r="A68" s="1249"/>
      <c r="B68" s="1259"/>
      <c r="C68" s="1262"/>
      <c r="D68" s="1228"/>
      <c r="E68" s="1228"/>
      <c r="F68" s="1228"/>
      <c r="G68" s="1231" t="s">
        <v>637</v>
      </c>
      <c r="H68" s="1238">
        <v>0.1</v>
      </c>
      <c r="I68" s="838" t="s">
        <v>600</v>
      </c>
      <c r="J68" s="839"/>
      <c r="K68" s="840"/>
      <c r="L68" s="841"/>
      <c r="M68" s="842"/>
      <c r="N68" s="840"/>
      <c r="O68" s="841"/>
      <c r="P68" s="842"/>
      <c r="Q68" s="840"/>
      <c r="R68" s="841">
        <v>1</v>
      </c>
      <c r="S68" s="842"/>
      <c r="T68" s="840"/>
      <c r="U68" s="843">
        <v>1</v>
      </c>
      <c r="V68" s="844">
        <f>SUM(J68:L68)*H68</f>
        <v>0</v>
      </c>
      <c r="W68" s="845">
        <f>SUM(M68:O68)*H68</f>
        <v>0</v>
      </c>
      <c r="X68" s="845">
        <f>SUM(P68:R68)*H68</f>
        <v>0.1</v>
      </c>
      <c r="Y68" s="845">
        <f>SUM(S68:U68)*H68</f>
        <v>0.1</v>
      </c>
      <c r="Z68" s="965">
        <f>MAX(V68:Y68)</f>
        <v>0.1</v>
      </c>
      <c r="AA68" s="1271"/>
      <c r="AB68" s="1276"/>
      <c r="AC68" s="980"/>
      <c r="AD68" s="1534" t="str">
        <f>+IF(Z69&gt;Z68,"SUPERADA",IF(Z69=Z68,"EQUILIBRADA",IF(Z69&lt;Z68,"PARA MEJORAR")))</f>
        <v>PARA MEJORAR</v>
      </c>
      <c r="AE68" s="984"/>
      <c r="AL68" s="1520"/>
      <c r="AM68" s="1522"/>
      <c r="AN68" s="1522"/>
      <c r="AO68" s="1527" t="s">
        <v>1192</v>
      </c>
      <c r="AP68" s="1528">
        <v>0.05</v>
      </c>
      <c r="AQ68" s="942" t="s">
        <v>600</v>
      </c>
      <c r="AR68" s="839"/>
      <c r="AS68" s="840"/>
      <c r="AT68" s="841"/>
      <c r="AU68" s="842"/>
      <c r="AV68" s="840"/>
      <c r="AW68" s="841"/>
      <c r="AX68" s="842"/>
      <c r="AY68" s="840"/>
      <c r="AZ68" s="841">
        <v>1</v>
      </c>
      <c r="BA68" s="842"/>
      <c r="BB68" s="840"/>
      <c r="BC68" s="843"/>
      <c r="BD68" s="844"/>
      <c r="BE68" s="845"/>
      <c r="BF68" s="845"/>
      <c r="BG68" s="845"/>
      <c r="BH68" s="846"/>
    </row>
    <row r="69" spans="1:60" ht="24.95" customHeight="1" x14ac:dyDescent="0.2">
      <c r="A69" s="1249"/>
      <c r="B69" s="1259"/>
      <c r="C69" s="1262"/>
      <c r="D69" s="1228"/>
      <c r="E69" s="1228"/>
      <c r="F69" s="1228"/>
      <c r="G69" s="1231"/>
      <c r="H69" s="1238"/>
      <c r="I69" s="823" t="s">
        <v>601</v>
      </c>
      <c r="J69" s="824"/>
      <c r="K69" s="825"/>
      <c r="L69" s="826"/>
      <c r="M69" s="827"/>
      <c r="N69" s="825"/>
      <c r="O69" s="826"/>
      <c r="P69" s="827"/>
      <c r="Q69" s="825"/>
      <c r="R69" s="826"/>
      <c r="S69" s="827"/>
      <c r="T69" s="825"/>
      <c r="U69" s="828"/>
      <c r="V69" s="829">
        <f>SUM(J69:L69)*H68</f>
        <v>0</v>
      </c>
      <c r="W69" s="830">
        <f>SUM(M69:O69)*H68</f>
        <v>0</v>
      </c>
      <c r="X69" s="830">
        <f>SUM(P69:R69)*H68</f>
        <v>0</v>
      </c>
      <c r="Y69" s="830">
        <f>SUM(S69:U69)*H68</f>
        <v>0</v>
      </c>
      <c r="Z69" s="964">
        <f t="shared" ref="Z69" si="32">MAX(V69:Y69)</f>
        <v>0</v>
      </c>
      <c r="AA69" s="1271"/>
      <c r="AB69" s="1276"/>
      <c r="AC69" s="980"/>
      <c r="AD69" s="1534"/>
      <c r="AE69" s="984"/>
      <c r="AL69" s="1520"/>
      <c r="AM69" s="1522"/>
      <c r="AN69" s="1522"/>
      <c r="AO69" s="1524"/>
      <c r="AP69" s="1526"/>
      <c r="AQ69" s="823" t="s">
        <v>601</v>
      </c>
      <c r="AR69" s="824"/>
      <c r="AS69" s="825"/>
      <c r="AT69" s="826"/>
      <c r="AU69" s="827"/>
      <c r="AV69" s="825"/>
      <c r="AW69" s="826"/>
      <c r="AX69" s="827"/>
      <c r="AY69" s="825"/>
      <c r="AZ69" s="826"/>
      <c r="BA69" s="827"/>
      <c r="BB69" s="825"/>
      <c r="BC69" s="828"/>
      <c r="BD69" s="829"/>
      <c r="BE69" s="830"/>
      <c r="BF69" s="830"/>
      <c r="BG69" s="830"/>
      <c r="BH69" s="831"/>
    </row>
    <row r="70" spans="1:60" ht="24.95" customHeight="1" x14ac:dyDescent="0.2">
      <c r="A70" s="1249"/>
      <c r="B70" s="1259"/>
      <c r="C70" s="1262"/>
      <c r="D70" s="1228"/>
      <c r="E70" s="1228"/>
      <c r="F70" s="1228"/>
      <c r="G70" s="1231" t="s">
        <v>638</v>
      </c>
      <c r="H70" s="1238">
        <v>0.1</v>
      </c>
      <c r="I70" s="838" t="s">
        <v>600</v>
      </c>
      <c r="J70" s="839"/>
      <c r="K70" s="840"/>
      <c r="L70" s="841"/>
      <c r="M70" s="842"/>
      <c r="N70" s="840"/>
      <c r="O70" s="841"/>
      <c r="P70" s="842"/>
      <c r="Q70" s="840"/>
      <c r="R70" s="841">
        <v>1</v>
      </c>
      <c r="S70" s="842"/>
      <c r="T70" s="840"/>
      <c r="U70" s="843">
        <v>1</v>
      </c>
      <c r="V70" s="844">
        <f>SUM(J70:L70)*H70</f>
        <v>0</v>
      </c>
      <c r="W70" s="845">
        <f>SUM(M70:O70)*H70</f>
        <v>0</v>
      </c>
      <c r="X70" s="845">
        <f>SUM(P70:R70)*H70</f>
        <v>0.1</v>
      </c>
      <c r="Y70" s="845">
        <f>SUM(S70:U70)*H70</f>
        <v>0.1</v>
      </c>
      <c r="Z70" s="965">
        <f>MAX(V70:Y70)</f>
        <v>0.1</v>
      </c>
      <c r="AA70" s="1271"/>
      <c r="AB70" s="1276"/>
      <c r="AC70" s="980"/>
      <c r="AD70" s="1534" t="str">
        <f>+IF(Z71&gt;Z70,"SUPERADA",IF(Z71=Z70,"EQUILIBRADA",IF(Z71&lt;Z70,"PARA MEJORAR")))</f>
        <v>PARA MEJORAR</v>
      </c>
      <c r="AE70" s="984"/>
      <c r="AL70" s="1520"/>
      <c r="AM70" s="1522"/>
      <c r="AN70" s="1522"/>
      <c r="AO70" s="1527" t="s">
        <v>1193</v>
      </c>
      <c r="AP70" s="1528">
        <v>7.0000000000000007E-2</v>
      </c>
      <c r="AQ70" s="942" t="s">
        <v>600</v>
      </c>
      <c r="AR70" s="839"/>
      <c r="AS70" s="840"/>
      <c r="AT70" s="841"/>
      <c r="AU70" s="842"/>
      <c r="AV70" s="840"/>
      <c r="AW70" s="841"/>
      <c r="AX70" s="842"/>
      <c r="AY70" s="840"/>
      <c r="AZ70" s="841"/>
      <c r="BA70" s="842"/>
      <c r="BB70" s="840"/>
      <c r="BC70" s="843">
        <v>1</v>
      </c>
      <c r="BD70" s="844"/>
      <c r="BE70" s="845"/>
      <c r="BF70" s="845"/>
      <c r="BG70" s="845"/>
      <c r="BH70" s="846"/>
    </row>
    <row r="71" spans="1:60" ht="24.95" customHeight="1" x14ac:dyDescent="0.2">
      <c r="A71" s="1249"/>
      <c r="B71" s="1259"/>
      <c r="C71" s="1262"/>
      <c r="D71" s="1228"/>
      <c r="E71" s="1228"/>
      <c r="F71" s="1228"/>
      <c r="G71" s="1231"/>
      <c r="H71" s="1238"/>
      <c r="I71" s="823" t="s">
        <v>601</v>
      </c>
      <c r="J71" s="824"/>
      <c r="K71" s="825"/>
      <c r="L71" s="826"/>
      <c r="M71" s="827"/>
      <c r="N71" s="825"/>
      <c r="O71" s="826"/>
      <c r="P71" s="827"/>
      <c r="Q71" s="825"/>
      <c r="R71" s="826"/>
      <c r="S71" s="827"/>
      <c r="T71" s="825"/>
      <c r="U71" s="828"/>
      <c r="V71" s="829">
        <f>SUM(J71:L71)*H70</f>
        <v>0</v>
      </c>
      <c r="W71" s="830">
        <f>SUM(M71:O71)*H70</f>
        <v>0</v>
      </c>
      <c r="X71" s="830">
        <f>SUM(P71:R71)*H70</f>
        <v>0</v>
      </c>
      <c r="Y71" s="830">
        <f>SUM(S71:U71)*H70</f>
        <v>0</v>
      </c>
      <c r="Z71" s="964">
        <f t="shared" ref="Z71" si="33">MAX(V71:Y71)</f>
        <v>0</v>
      </c>
      <c r="AA71" s="1271"/>
      <c r="AB71" s="1276"/>
      <c r="AC71" s="980"/>
      <c r="AD71" s="1534"/>
      <c r="AE71" s="984"/>
      <c r="AL71" s="1520"/>
      <c r="AM71" s="1522"/>
      <c r="AN71" s="1522"/>
      <c r="AO71" s="1524"/>
      <c r="AP71" s="1526"/>
      <c r="AQ71" s="823" t="s">
        <v>601</v>
      </c>
      <c r="AR71" s="824"/>
      <c r="AS71" s="825"/>
      <c r="AT71" s="826"/>
      <c r="AU71" s="827"/>
      <c r="AV71" s="825"/>
      <c r="AW71" s="826"/>
      <c r="AX71" s="827"/>
      <c r="AY71" s="825"/>
      <c r="AZ71" s="826"/>
      <c r="BA71" s="827"/>
      <c r="BB71" s="825"/>
      <c r="BC71" s="828"/>
      <c r="BD71" s="829"/>
      <c r="BE71" s="830"/>
      <c r="BF71" s="830"/>
      <c r="BG71" s="830"/>
      <c r="BH71" s="831"/>
    </row>
    <row r="72" spans="1:60" ht="24.95" customHeight="1" x14ac:dyDescent="0.2">
      <c r="A72" s="1249"/>
      <c r="B72" s="1259"/>
      <c r="C72" s="1262"/>
      <c r="D72" s="1228"/>
      <c r="E72" s="1228"/>
      <c r="F72" s="1228"/>
      <c r="G72" s="1231" t="s">
        <v>640</v>
      </c>
      <c r="H72" s="1238">
        <v>0.1</v>
      </c>
      <c r="I72" s="838" t="s">
        <v>600</v>
      </c>
      <c r="J72" s="839"/>
      <c r="K72" s="840"/>
      <c r="L72" s="841"/>
      <c r="M72" s="842"/>
      <c r="N72" s="840"/>
      <c r="O72" s="841"/>
      <c r="P72" s="842"/>
      <c r="Q72" s="840"/>
      <c r="R72" s="841"/>
      <c r="S72" s="842"/>
      <c r="T72" s="840"/>
      <c r="U72" s="843">
        <v>1</v>
      </c>
      <c r="V72" s="844">
        <f>SUM(J72:L72)*H72</f>
        <v>0</v>
      </c>
      <c r="W72" s="845">
        <f>SUM(M72:O72)*H72</f>
        <v>0</v>
      </c>
      <c r="X72" s="845">
        <f>SUM(P72:R72)*H72</f>
        <v>0</v>
      </c>
      <c r="Y72" s="845">
        <f>SUM(S72:U72)*H72</f>
        <v>0.1</v>
      </c>
      <c r="Z72" s="965">
        <f>MAX(V72:Y72)</f>
        <v>0.1</v>
      </c>
      <c r="AA72" s="1271"/>
      <c r="AB72" s="1276"/>
      <c r="AC72" s="980"/>
      <c r="AD72" s="1534" t="str">
        <f>+IF(Z73&gt;Z72,"SUPERADA",IF(Z73=Z72,"EQUILIBRADA",IF(Z73&lt;Z72,"PARA MEJORAR")))</f>
        <v>PARA MEJORAR</v>
      </c>
      <c r="AE72" s="984"/>
      <c r="AL72" s="1520"/>
      <c r="AM72" s="1522"/>
      <c r="AN72" s="1522"/>
      <c r="AO72" s="1527" t="s">
        <v>1194</v>
      </c>
      <c r="AP72" s="1528">
        <v>0.1</v>
      </c>
      <c r="AQ72" s="942" t="s">
        <v>600</v>
      </c>
      <c r="AR72" s="839"/>
      <c r="AS72" s="840"/>
      <c r="AT72" s="841"/>
      <c r="AU72" s="842"/>
      <c r="AV72" s="840"/>
      <c r="AW72" s="841"/>
      <c r="AX72" s="842"/>
      <c r="AY72" s="840"/>
      <c r="AZ72" s="841"/>
      <c r="BA72" s="842"/>
      <c r="BB72" s="840"/>
      <c r="BC72" s="843">
        <v>1</v>
      </c>
      <c r="BD72" s="844"/>
      <c r="BE72" s="845"/>
      <c r="BF72" s="845"/>
      <c r="BG72" s="845"/>
      <c r="BH72" s="846"/>
    </row>
    <row r="73" spans="1:60" ht="24.95" customHeight="1" x14ac:dyDescent="0.2">
      <c r="A73" s="1249"/>
      <c r="B73" s="1259"/>
      <c r="C73" s="1262"/>
      <c r="D73" s="1228"/>
      <c r="E73" s="1228"/>
      <c r="F73" s="1228"/>
      <c r="G73" s="1231"/>
      <c r="H73" s="1238"/>
      <c r="I73" s="823" t="s">
        <v>601</v>
      </c>
      <c r="J73" s="824"/>
      <c r="K73" s="825"/>
      <c r="L73" s="826"/>
      <c r="M73" s="827"/>
      <c r="N73" s="825"/>
      <c r="O73" s="826"/>
      <c r="P73" s="827"/>
      <c r="Q73" s="825"/>
      <c r="R73" s="826"/>
      <c r="S73" s="827"/>
      <c r="T73" s="825"/>
      <c r="U73" s="828"/>
      <c r="V73" s="829">
        <f>SUM(J73:L73)*H72</f>
        <v>0</v>
      </c>
      <c r="W73" s="830">
        <f>SUM(M73:O73)*H72</f>
        <v>0</v>
      </c>
      <c r="X73" s="830">
        <f>SUM(P73:R73)*H72</f>
        <v>0</v>
      </c>
      <c r="Y73" s="830">
        <f>SUM(S73:U73)*H72</f>
        <v>0</v>
      </c>
      <c r="Z73" s="964">
        <f t="shared" ref="Z73" si="34">MAX(V73:Y73)</f>
        <v>0</v>
      </c>
      <c r="AA73" s="1271"/>
      <c r="AB73" s="1276"/>
      <c r="AC73" s="980"/>
      <c r="AD73" s="1534"/>
      <c r="AE73" s="984"/>
      <c r="AL73" s="1520"/>
      <c r="AM73" s="1522"/>
      <c r="AN73" s="1522"/>
      <c r="AO73" s="1524"/>
      <c r="AP73" s="1526"/>
      <c r="AQ73" s="823" t="s">
        <v>601</v>
      </c>
      <c r="AR73" s="824"/>
      <c r="AS73" s="825"/>
      <c r="AT73" s="826"/>
      <c r="AU73" s="827"/>
      <c r="AV73" s="825"/>
      <c r="AW73" s="826"/>
      <c r="AX73" s="827"/>
      <c r="AY73" s="825"/>
      <c r="AZ73" s="826"/>
      <c r="BA73" s="827"/>
      <c r="BB73" s="825"/>
      <c r="BC73" s="828"/>
      <c r="BD73" s="829"/>
      <c r="BE73" s="830"/>
      <c r="BF73" s="830"/>
      <c r="BG73" s="830"/>
      <c r="BH73" s="831"/>
    </row>
    <row r="74" spans="1:60" ht="24.95" customHeight="1" x14ac:dyDescent="0.2">
      <c r="A74" s="1249"/>
      <c r="B74" s="1259"/>
      <c r="C74" s="1262"/>
      <c r="D74" s="1228"/>
      <c r="E74" s="1228"/>
      <c r="F74" s="1228"/>
      <c r="G74" s="1231" t="s">
        <v>639</v>
      </c>
      <c r="H74" s="1238">
        <v>0.15</v>
      </c>
      <c r="I74" s="838" t="s">
        <v>600</v>
      </c>
      <c r="J74" s="839"/>
      <c r="K74" s="840"/>
      <c r="L74" s="841"/>
      <c r="M74" s="842"/>
      <c r="N74" s="840"/>
      <c r="O74" s="841"/>
      <c r="P74" s="842"/>
      <c r="Q74" s="840"/>
      <c r="R74" s="841"/>
      <c r="S74" s="842"/>
      <c r="T74" s="840"/>
      <c r="U74" s="843">
        <v>1</v>
      </c>
      <c r="V74" s="844">
        <f>SUM(J74:L74)*H74</f>
        <v>0</v>
      </c>
      <c r="W74" s="845">
        <f>SUM(M74:O74)*H74</f>
        <v>0</v>
      </c>
      <c r="X74" s="845">
        <f>SUM(P74:R74)*H74</f>
        <v>0</v>
      </c>
      <c r="Y74" s="845">
        <f>SUM(S74:U74)*H74</f>
        <v>0.15</v>
      </c>
      <c r="Z74" s="965">
        <f>MAX(V74:Y74)</f>
        <v>0.15</v>
      </c>
      <c r="AA74" s="1271"/>
      <c r="AB74" s="1276"/>
      <c r="AC74" s="980"/>
      <c r="AD74" s="1534" t="str">
        <f>+IF(Z75&gt;Z74,"SUPERADA",IF(Z75=Z74,"EQUILIBRADA",IF(Z75&lt;Z74,"PARA MEJORAR")))</f>
        <v>PARA MEJORAR</v>
      </c>
      <c r="AE74" s="984"/>
      <c r="AL74" s="1520"/>
      <c r="AM74" s="1522"/>
      <c r="AN74" s="1522"/>
      <c r="AO74" s="1527" t="s">
        <v>1195</v>
      </c>
      <c r="AP74" s="1528">
        <v>0.1</v>
      </c>
      <c r="AQ74" s="942" t="s">
        <v>600</v>
      </c>
      <c r="AR74" s="839"/>
      <c r="AS74" s="840"/>
      <c r="AT74" s="841"/>
      <c r="AU74" s="842"/>
      <c r="AV74" s="840"/>
      <c r="AW74" s="841"/>
      <c r="AX74" s="842"/>
      <c r="AY74" s="840"/>
      <c r="AZ74" s="841"/>
      <c r="BA74" s="842"/>
      <c r="BB74" s="840"/>
      <c r="BC74" s="843">
        <v>1</v>
      </c>
      <c r="BD74" s="844"/>
      <c r="BE74" s="845"/>
      <c r="BF74" s="845"/>
      <c r="BG74" s="845"/>
      <c r="BH74" s="846"/>
    </row>
    <row r="75" spans="1:60" ht="24.95" customHeight="1" thickBot="1" x14ac:dyDescent="0.25">
      <c r="A75" s="1249"/>
      <c r="B75" s="1259"/>
      <c r="C75" s="1262"/>
      <c r="D75" s="1229"/>
      <c r="E75" s="1229"/>
      <c r="F75" s="1229"/>
      <c r="G75" s="1240"/>
      <c r="H75" s="1241"/>
      <c r="I75" s="847" t="s">
        <v>601</v>
      </c>
      <c r="J75" s="848"/>
      <c r="K75" s="849"/>
      <c r="L75" s="850"/>
      <c r="M75" s="851"/>
      <c r="N75" s="849"/>
      <c r="O75" s="850"/>
      <c r="P75" s="851"/>
      <c r="Q75" s="849"/>
      <c r="R75" s="850"/>
      <c r="S75" s="851"/>
      <c r="T75" s="849"/>
      <c r="U75" s="852"/>
      <c r="V75" s="853">
        <f>SUM(J75:L75)*H74</f>
        <v>0</v>
      </c>
      <c r="W75" s="854">
        <f>SUM(M75:O75)*H74</f>
        <v>0</v>
      </c>
      <c r="X75" s="854">
        <f>SUM(P75:R75)*H74</f>
        <v>0</v>
      </c>
      <c r="Y75" s="854">
        <f>SUM(S75:U75)*H74</f>
        <v>0</v>
      </c>
      <c r="Z75" s="966">
        <f t="shared" ref="Z75" si="35">MAX(V75:Y75)</f>
        <v>0</v>
      </c>
      <c r="AA75" s="1271"/>
      <c r="AB75" s="1277"/>
      <c r="AC75" s="981"/>
      <c r="AD75" s="1535"/>
      <c r="AE75" s="984"/>
      <c r="AL75" s="1520"/>
      <c r="AM75" s="1522"/>
      <c r="AN75" s="1522"/>
      <c r="AO75" s="1524"/>
      <c r="AP75" s="1526"/>
      <c r="AQ75" s="823" t="s">
        <v>601</v>
      </c>
      <c r="AR75" s="824"/>
      <c r="AS75" s="825"/>
      <c r="AT75" s="826"/>
      <c r="AU75" s="827"/>
      <c r="AV75" s="825"/>
      <c r="AW75" s="826"/>
      <c r="AX75" s="827"/>
      <c r="AY75" s="825"/>
      <c r="AZ75" s="826"/>
      <c r="BA75" s="827"/>
      <c r="BB75" s="825"/>
      <c r="BC75" s="828"/>
      <c r="BD75" s="829"/>
      <c r="BE75" s="830"/>
      <c r="BF75" s="830"/>
      <c r="BG75" s="830"/>
      <c r="BH75" s="831"/>
    </row>
    <row r="76" spans="1:60" ht="24.95" customHeight="1" x14ac:dyDescent="0.2">
      <c r="A76" s="1249"/>
      <c r="B76" s="1259"/>
      <c r="C76" s="1263"/>
      <c r="D76" s="1228" t="s">
        <v>194</v>
      </c>
      <c r="E76" s="1228" t="s">
        <v>81</v>
      </c>
      <c r="F76" s="1228" t="s">
        <v>192</v>
      </c>
      <c r="G76" s="1247" t="s">
        <v>641</v>
      </c>
      <c r="H76" s="1226">
        <v>0.5</v>
      </c>
      <c r="I76" s="832" t="s">
        <v>600</v>
      </c>
      <c r="J76" s="833"/>
      <c r="K76" s="834"/>
      <c r="L76" s="835">
        <v>1</v>
      </c>
      <c r="M76" s="836"/>
      <c r="N76" s="834"/>
      <c r="O76" s="835">
        <v>1</v>
      </c>
      <c r="P76" s="836"/>
      <c r="Q76" s="834"/>
      <c r="R76" s="835">
        <v>1</v>
      </c>
      <c r="S76" s="836"/>
      <c r="T76" s="834"/>
      <c r="U76" s="837">
        <v>1</v>
      </c>
      <c r="V76" s="821">
        <f>SUM(J76:L76)*H76</f>
        <v>0.5</v>
      </c>
      <c r="W76" s="822">
        <f>SUM(M76:O76)*H76</f>
        <v>0.5</v>
      </c>
      <c r="X76" s="822">
        <f>SUM(P76:R76)*H76</f>
        <v>0.5</v>
      </c>
      <c r="Y76" s="822">
        <f>SUM(S76:U76)*H76</f>
        <v>0.5</v>
      </c>
      <c r="Z76" s="963">
        <f>MAX(V76:Y76)</f>
        <v>0.5</v>
      </c>
      <c r="AA76" s="1271"/>
      <c r="AB76" s="1275">
        <v>11</v>
      </c>
      <c r="AC76" s="979"/>
      <c r="AD76" s="1533" t="str">
        <f>+IF(Z77&gt;Z76,"SUPERADA",IF(Z77=Z76,"EQUILIBRADA",IF(Z77&lt;Z76,"PARA MEJORAR")))</f>
        <v>EQUILIBRADA</v>
      </c>
      <c r="AE76" s="983"/>
      <c r="AL76" s="1520"/>
      <c r="AM76" s="1522"/>
      <c r="AN76" s="1522"/>
      <c r="AO76" s="1527" t="s">
        <v>1196</v>
      </c>
      <c r="AP76" s="1528">
        <v>0.15</v>
      </c>
      <c r="AQ76" s="942" t="s">
        <v>600</v>
      </c>
      <c r="AR76" s="839"/>
      <c r="AS76" s="840"/>
      <c r="AT76" s="841"/>
      <c r="AU76" s="842"/>
      <c r="AV76" s="840"/>
      <c r="AW76" s="841"/>
      <c r="AX76" s="842"/>
      <c r="AY76" s="840"/>
      <c r="AZ76" s="841"/>
      <c r="BA76" s="842"/>
      <c r="BB76" s="840"/>
      <c r="BC76" s="843">
        <v>1</v>
      </c>
      <c r="BD76" s="844"/>
      <c r="BE76" s="845"/>
      <c r="BF76" s="845"/>
      <c r="BG76" s="845"/>
      <c r="BH76" s="846"/>
    </row>
    <row r="77" spans="1:60" ht="24.95" customHeight="1" thickBot="1" x14ac:dyDescent="0.25">
      <c r="A77" s="1249"/>
      <c r="B77" s="1259"/>
      <c r="C77" s="1263"/>
      <c r="D77" s="1228"/>
      <c r="E77" s="1228"/>
      <c r="F77" s="1228"/>
      <c r="G77" s="1231"/>
      <c r="H77" s="1238"/>
      <c r="I77" s="823" t="s">
        <v>601</v>
      </c>
      <c r="J77" s="824"/>
      <c r="K77" s="825"/>
      <c r="L77" s="826">
        <v>1</v>
      </c>
      <c r="M77" s="827"/>
      <c r="N77" s="825"/>
      <c r="O77" s="826">
        <v>1</v>
      </c>
      <c r="P77" s="827"/>
      <c r="Q77" s="825"/>
      <c r="R77" s="826"/>
      <c r="S77" s="827"/>
      <c r="T77" s="825"/>
      <c r="U77" s="828"/>
      <c r="V77" s="829">
        <f>SUM(J77:L77)*H76</f>
        <v>0.5</v>
      </c>
      <c r="W77" s="830">
        <f>SUM(M77:O77)*H76</f>
        <v>0.5</v>
      </c>
      <c r="X77" s="830">
        <f>SUM(P77:R77)*H76</f>
        <v>0</v>
      </c>
      <c r="Y77" s="830">
        <f>SUM(S77:U77)*H76</f>
        <v>0</v>
      </c>
      <c r="Z77" s="964">
        <f t="shared" ref="Z77" si="36">MAX(V77:Y77)</f>
        <v>0.5</v>
      </c>
      <c r="AA77" s="1271"/>
      <c r="AB77" s="1276"/>
      <c r="AC77" s="980"/>
      <c r="AD77" s="1534"/>
      <c r="AE77" s="984"/>
      <c r="AL77" s="1520"/>
      <c r="AM77" s="1522"/>
      <c r="AN77" s="1522"/>
      <c r="AO77" s="1524"/>
      <c r="AP77" s="1529"/>
      <c r="AQ77" s="823" t="s">
        <v>601</v>
      </c>
      <c r="AR77" s="824"/>
      <c r="AS77" s="825"/>
      <c r="AT77" s="850"/>
      <c r="AU77" s="851"/>
      <c r="AV77" s="849"/>
      <c r="AW77" s="850"/>
      <c r="AX77" s="851"/>
      <c r="AY77" s="849"/>
      <c r="AZ77" s="850"/>
      <c r="BA77" s="851"/>
      <c r="BB77" s="849"/>
      <c r="BC77" s="852"/>
      <c r="BD77" s="829"/>
      <c r="BE77" s="830"/>
      <c r="BF77" s="830"/>
      <c r="BG77" s="830"/>
      <c r="BH77" s="831"/>
    </row>
    <row r="78" spans="1:60" ht="24.95" customHeight="1" x14ac:dyDescent="0.2">
      <c r="A78" s="1249"/>
      <c r="B78" s="1259"/>
      <c r="C78" s="1263"/>
      <c r="D78" s="1228"/>
      <c r="E78" s="1228"/>
      <c r="F78" s="1228"/>
      <c r="G78" s="1231" t="s">
        <v>642</v>
      </c>
      <c r="H78" s="1238">
        <v>0.5</v>
      </c>
      <c r="I78" s="838" t="s">
        <v>600</v>
      </c>
      <c r="J78" s="839"/>
      <c r="K78" s="840"/>
      <c r="L78" s="841"/>
      <c r="M78" s="842"/>
      <c r="N78" s="840"/>
      <c r="O78" s="841">
        <v>1</v>
      </c>
      <c r="P78" s="842"/>
      <c r="Q78" s="840"/>
      <c r="R78" s="841">
        <v>1</v>
      </c>
      <c r="S78" s="842"/>
      <c r="T78" s="840"/>
      <c r="U78" s="843">
        <v>1</v>
      </c>
      <c r="V78" s="844">
        <f>SUM(J78:L78)*H78</f>
        <v>0</v>
      </c>
      <c r="W78" s="845">
        <f>SUM(M78:O78)*H78</f>
        <v>0.5</v>
      </c>
      <c r="X78" s="845">
        <f>SUM(P78:R78)*H78</f>
        <v>0.5</v>
      </c>
      <c r="Y78" s="845">
        <f>SUM(S78:U78)*H78</f>
        <v>0.5</v>
      </c>
      <c r="Z78" s="965">
        <f>MAX(V78:Y78)</f>
        <v>0.5</v>
      </c>
      <c r="AA78" s="1271"/>
      <c r="AB78" s="1276"/>
      <c r="AC78" s="980"/>
      <c r="AD78" s="1534" t="str">
        <f>+IF(Z79&gt;Z78,"SUPERADA",IF(Z79=Z78,"EQUILIBRADA",IF(Z79&lt;Z78,"PARA MEJORAR")))</f>
        <v>PARA MEJORAR</v>
      </c>
      <c r="AE78" s="984"/>
    </row>
    <row r="79" spans="1:60" ht="24.95" customHeight="1" thickBot="1" x14ac:dyDescent="0.25">
      <c r="A79" s="1249"/>
      <c r="B79" s="1259"/>
      <c r="C79" s="1263"/>
      <c r="D79" s="1228"/>
      <c r="E79" s="1228"/>
      <c r="F79" s="1228"/>
      <c r="G79" s="1242"/>
      <c r="H79" s="1241"/>
      <c r="I79" s="847" t="s">
        <v>601</v>
      </c>
      <c r="J79" s="848"/>
      <c r="K79" s="849"/>
      <c r="L79" s="850"/>
      <c r="M79" s="851"/>
      <c r="N79" s="849"/>
      <c r="O79" s="850">
        <v>0.9</v>
      </c>
      <c r="P79" s="851"/>
      <c r="Q79" s="849"/>
      <c r="R79" s="850"/>
      <c r="S79" s="851"/>
      <c r="T79" s="849"/>
      <c r="U79" s="852"/>
      <c r="V79" s="853">
        <f>SUM(J79:L79)*H78</f>
        <v>0</v>
      </c>
      <c r="W79" s="854">
        <f>SUM(M79:O79)*H78</f>
        <v>0.45</v>
      </c>
      <c r="X79" s="854">
        <f>SUM(P79:R79)*H78</f>
        <v>0</v>
      </c>
      <c r="Y79" s="854">
        <f>SUM(S79:U79)*H78</f>
        <v>0</v>
      </c>
      <c r="Z79" s="966">
        <f t="shared" ref="Z79" si="37">MAX(V79:Y79)</f>
        <v>0.45</v>
      </c>
      <c r="AA79" s="1271"/>
      <c r="AB79" s="1277"/>
      <c r="AC79" s="981"/>
      <c r="AD79" s="1535"/>
      <c r="AE79" s="984"/>
    </row>
    <row r="80" spans="1:60" ht="24.95" customHeight="1" x14ac:dyDescent="0.2">
      <c r="A80" s="1249"/>
      <c r="B80" s="1259"/>
      <c r="C80" s="1263"/>
      <c r="D80" s="1227" t="s">
        <v>193</v>
      </c>
      <c r="E80" s="1227" t="s">
        <v>82</v>
      </c>
      <c r="F80" s="1227" t="s">
        <v>195</v>
      </c>
      <c r="G80" s="1251" t="s">
        <v>643</v>
      </c>
      <c r="H80" s="1226">
        <v>0.33</v>
      </c>
      <c r="I80" s="832" t="s">
        <v>600</v>
      </c>
      <c r="J80" s="833"/>
      <c r="K80" s="834"/>
      <c r="L80" s="835"/>
      <c r="M80" s="836"/>
      <c r="N80" s="834"/>
      <c r="O80" s="835">
        <v>1</v>
      </c>
      <c r="P80" s="836"/>
      <c r="Q80" s="834"/>
      <c r="R80" s="835">
        <v>1</v>
      </c>
      <c r="S80" s="836"/>
      <c r="T80" s="834"/>
      <c r="U80" s="837">
        <v>1</v>
      </c>
      <c r="V80" s="821">
        <f>SUM(J80:L80)*H80</f>
        <v>0</v>
      </c>
      <c r="W80" s="822">
        <f>SUM(M80:O80)*H80</f>
        <v>0.33</v>
      </c>
      <c r="X80" s="822">
        <f>SUM(P80:R80)*H80</f>
        <v>0.33</v>
      </c>
      <c r="Y80" s="822">
        <f>SUM(S80:U80)*H80</f>
        <v>0.33</v>
      </c>
      <c r="Z80" s="963">
        <f>MAX(V80:Y80)</f>
        <v>0.33</v>
      </c>
      <c r="AA80" s="1271"/>
      <c r="AB80" s="1275">
        <v>12</v>
      </c>
      <c r="AC80" s="979"/>
      <c r="AD80" s="1533" t="str">
        <f>+IF(Z81&gt;Z80,"SUPERADA",IF(Z81=Z80,"EQUILIBRADA",IF(Z81&lt;Z80,"PARA MEJORAR")))</f>
        <v>EQUILIBRADA</v>
      </c>
      <c r="AE80" s="984"/>
    </row>
    <row r="81" spans="1:31" ht="24.95" customHeight="1" x14ac:dyDescent="0.2">
      <c r="A81" s="1249"/>
      <c r="B81" s="1259"/>
      <c r="C81" s="1263"/>
      <c r="D81" s="1228"/>
      <c r="E81" s="1228"/>
      <c r="F81" s="1228"/>
      <c r="G81" s="1231"/>
      <c r="H81" s="1238"/>
      <c r="I81" s="823" t="s">
        <v>601</v>
      </c>
      <c r="J81" s="824"/>
      <c r="K81" s="825"/>
      <c r="L81" s="826"/>
      <c r="M81" s="827"/>
      <c r="N81" s="825"/>
      <c r="O81" s="826">
        <v>1</v>
      </c>
      <c r="P81" s="827"/>
      <c r="Q81" s="825"/>
      <c r="R81" s="826"/>
      <c r="S81" s="827"/>
      <c r="T81" s="825"/>
      <c r="U81" s="828"/>
      <c r="V81" s="829">
        <f>SUM(J81:L81)*H80</f>
        <v>0</v>
      </c>
      <c r="W81" s="830">
        <f>SUM(M81:O81)*H80</f>
        <v>0.33</v>
      </c>
      <c r="X81" s="830">
        <f>SUM(P81:R81)*H80</f>
        <v>0</v>
      </c>
      <c r="Y81" s="830">
        <f>SUM(S81:U81)*H80</f>
        <v>0</v>
      </c>
      <c r="Z81" s="964">
        <f t="shared" ref="Z81" si="38">MAX(V81:Y81)</f>
        <v>0.33</v>
      </c>
      <c r="AA81" s="1271"/>
      <c r="AB81" s="1276"/>
      <c r="AC81" s="980"/>
      <c r="AD81" s="1534"/>
      <c r="AE81" s="984"/>
    </row>
    <row r="82" spans="1:31" ht="24.95" customHeight="1" x14ac:dyDescent="0.2">
      <c r="A82" s="1249"/>
      <c r="B82" s="1259"/>
      <c r="C82" s="1263"/>
      <c r="D82" s="1228"/>
      <c r="E82" s="1228"/>
      <c r="F82" s="1228"/>
      <c r="G82" s="1231" t="s">
        <v>644</v>
      </c>
      <c r="H82" s="1238">
        <v>0.33</v>
      </c>
      <c r="I82" s="838" t="s">
        <v>600</v>
      </c>
      <c r="J82" s="839"/>
      <c r="K82" s="840"/>
      <c r="L82" s="841"/>
      <c r="M82" s="842"/>
      <c r="N82" s="840"/>
      <c r="O82" s="841"/>
      <c r="P82" s="842"/>
      <c r="Q82" s="840"/>
      <c r="R82" s="841">
        <v>1</v>
      </c>
      <c r="S82" s="842"/>
      <c r="T82" s="840"/>
      <c r="U82" s="843">
        <v>1</v>
      </c>
      <c r="V82" s="844">
        <f>SUM(J82:L82)*H82</f>
        <v>0</v>
      </c>
      <c r="W82" s="845">
        <f>SUM(M82:O82)*H82</f>
        <v>0</v>
      </c>
      <c r="X82" s="845">
        <f>SUM(P82:R82)*H82</f>
        <v>0.33</v>
      </c>
      <c r="Y82" s="845">
        <f>SUM(S82:U82)*H82</f>
        <v>0.33</v>
      </c>
      <c r="Z82" s="965">
        <f>MAX(V82:Y82)</f>
        <v>0.33</v>
      </c>
      <c r="AA82" s="1271"/>
      <c r="AB82" s="1276"/>
      <c r="AC82" s="980"/>
      <c r="AD82" s="1534" t="str">
        <f>+IF(Z83&gt;Z82,"SUPERADA",IF(Z83=Z82,"EQUILIBRADA",IF(Z83&lt;Z82,"PARA MEJORAR")))</f>
        <v>PARA MEJORAR</v>
      </c>
      <c r="AE82" s="984"/>
    </row>
    <row r="83" spans="1:31" ht="24.95" customHeight="1" x14ac:dyDescent="0.2">
      <c r="A83" s="1249"/>
      <c r="B83" s="1259"/>
      <c r="C83" s="1263"/>
      <c r="D83" s="1228"/>
      <c r="E83" s="1228"/>
      <c r="F83" s="1228"/>
      <c r="G83" s="1231"/>
      <c r="H83" s="1238"/>
      <c r="I83" s="823" t="s">
        <v>601</v>
      </c>
      <c r="J83" s="824"/>
      <c r="K83" s="825"/>
      <c r="L83" s="826"/>
      <c r="M83" s="827"/>
      <c r="N83" s="825"/>
      <c r="O83" s="826"/>
      <c r="P83" s="827"/>
      <c r="Q83" s="825"/>
      <c r="R83" s="826"/>
      <c r="S83" s="827"/>
      <c r="T83" s="825"/>
      <c r="U83" s="828"/>
      <c r="V83" s="829">
        <f>SUM(J83:L83)*H82</f>
        <v>0</v>
      </c>
      <c r="W83" s="830">
        <f>SUM(M83:O83)*H82</f>
        <v>0</v>
      </c>
      <c r="X83" s="830">
        <f>SUM(P83:R83)*H82</f>
        <v>0</v>
      </c>
      <c r="Y83" s="830">
        <f>SUM(S83:U83)*H82</f>
        <v>0</v>
      </c>
      <c r="Z83" s="964">
        <f t="shared" ref="Z83" si="39">MAX(V83:Y83)</f>
        <v>0</v>
      </c>
      <c r="AA83" s="1271"/>
      <c r="AB83" s="1276"/>
      <c r="AC83" s="980"/>
      <c r="AD83" s="1534"/>
      <c r="AE83" s="984"/>
    </row>
    <row r="84" spans="1:31" ht="24.95" customHeight="1" x14ac:dyDescent="0.2">
      <c r="A84" s="1249"/>
      <c r="B84" s="1259"/>
      <c r="C84" s="1263"/>
      <c r="D84" s="1228"/>
      <c r="E84" s="1228"/>
      <c r="F84" s="1228"/>
      <c r="G84" s="1231" t="s">
        <v>645</v>
      </c>
      <c r="H84" s="1238">
        <v>0.34</v>
      </c>
      <c r="I84" s="838" t="s">
        <v>600</v>
      </c>
      <c r="J84" s="839"/>
      <c r="K84" s="840"/>
      <c r="L84" s="841"/>
      <c r="M84" s="842"/>
      <c r="N84" s="840"/>
      <c r="O84" s="841"/>
      <c r="P84" s="842"/>
      <c r="Q84" s="840"/>
      <c r="R84" s="841"/>
      <c r="S84" s="842"/>
      <c r="T84" s="840"/>
      <c r="U84" s="843">
        <v>1</v>
      </c>
      <c r="V84" s="844">
        <f>SUM(J84:L84)*H84</f>
        <v>0</v>
      </c>
      <c r="W84" s="845">
        <f>SUM(M84:O84)*H84</f>
        <v>0</v>
      </c>
      <c r="X84" s="845">
        <f>SUM(P84:R84)*H84</f>
        <v>0</v>
      </c>
      <c r="Y84" s="845">
        <f>SUM(S84:U84)*H84</f>
        <v>0.34</v>
      </c>
      <c r="Z84" s="965">
        <f>MAX(V84:Y84)</f>
        <v>0.34</v>
      </c>
      <c r="AA84" s="1271"/>
      <c r="AB84" s="1276"/>
      <c r="AC84" s="980"/>
      <c r="AD84" s="1534" t="str">
        <f>+IF(Z85&gt;Z84,"SUPERADA",IF(Z85=Z84,"EQUILIBRADA",IF(Z85&lt;Z84,"PARA MEJORAR")))</f>
        <v>PARA MEJORAR</v>
      </c>
      <c r="AE84" s="984"/>
    </row>
    <row r="85" spans="1:31" ht="24.95" customHeight="1" thickBot="1" x14ac:dyDescent="0.25">
      <c r="A85" s="1249"/>
      <c r="B85" s="1259"/>
      <c r="C85" s="1263"/>
      <c r="D85" s="1229"/>
      <c r="E85" s="1229"/>
      <c r="F85" s="1229"/>
      <c r="G85" s="1240"/>
      <c r="H85" s="1241"/>
      <c r="I85" s="847" t="s">
        <v>601</v>
      </c>
      <c r="J85" s="848"/>
      <c r="K85" s="849"/>
      <c r="L85" s="850"/>
      <c r="M85" s="851"/>
      <c r="N85" s="849"/>
      <c r="O85" s="850"/>
      <c r="P85" s="851"/>
      <c r="Q85" s="849"/>
      <c r="R85" s="850"/>
      <c r="S85" s="851"/>
      <c r="T85" s="849"/>
      <c r="U85" s="852"/>
      <c r="V85" s="853">
        <f>SUM(J85:L85)*H84</f>
        <v>0</v>
      </c>
      <c r="W85" s="854">
        <f>SUM(M85:O85)*H84</f>
        <v>0</v>
      </c>
      <c r="X85" s="854">
        <f>SUM(P85:R85)*H84</f>
        <v>0</v>
      </c>
      <c r="Y85" s="854">
        <f>SUM(S85:U85)*H84</f>
        <v>0</v>
      </c>
      <c r="Z85" s="966">
        <f t="shared" ref="Z85" si="40">MAX(V85:Y85)</f>
        <v>0</v>
      </c>
      <c r="AA85" s="1271"/>
      <c r="AB85" s="1277"/>
      <c r="AC85" s="981"/>
      <c r="AD85" s="1535"/>
      <c r="AE85" s="984"/>
    </row>
    <row r="86" spans="1:31" ht="24.95" customHeight="1" x14ac:dyDescent="0.2">
      <c r="A86" s="1249"/>
      <c r="B86" s="1259"/>
      <c r="C86" s="1263"/>
      <c r="D86" s="1227" t="s">
        <v>74</v>
      </c>
      <c r="E86" s="1227" t="s">
        <v>83</v>
      </c>
      <c r="F86" s="1234" t="s">
        <v>196</v>
      </c>
      <c r="G86" s="1251" t="s">
        <v>306</v>
      </c>
      <c r="H86" s="1254">
        <v>0.5</v>
      </c>
      <c r="I86" s="832" t="s">
        <v>600</v>
      </c>
      <c r="J86" s="833"/>
      <c r="K86" s="834"/>
      <c r="L86" s="835"/>
      <c r="M86" s="836"/>
      <c r="N86" s="834"/>
      <c r="O86" s="835"/>
      <c r="P86" s="836"/>
      <c r="Q86" s="834"/>
      <c r="R86" s="835">
        <v>1</v>
      </c>
      <c r="S86" s="836"/>
      <c r="T86" s="834"/>
      <c r="U86" s="837">
        <v>1</v>
      </c>
      <c r="V86" s="821">
        <f>SUM(J86:L86)*H86</f>
        <v>0</v>
      </c>
      <c r="W86" s="822">
        <f>SUM(M86:O86)*H86</f>
        <v>0</v>
      </c>
      <c r="X86" s="822">
        <f>SUM(P86:R86)*H86</f>
        <v>0.5</v>
      </c>
      <c r="Y86" s="822">
        <f>SUM(S86:U86)*H86</f>
        <v>0.5</v>
      </c>
      <c r="Z86" s="963">
        <f>MAX(V86:Y86)</f>
        <v>0.5</v>
      </c>
      <c r="AA86" s="1271"/>
      <c r="AB86" s="1275">
        <v>13</v>
      </c>
      <c r="AC86" s="979"/>
      <c r="AD86" s="1533" t="str">
        <f>+IF(Z87&gt;Z86,"SUPERADA",IF(Z87=Z86,"EQUILIBRADA",IF(Z87&lt;Z86,"PARA MEJORAR")))</f>
        <v>PARA MEJORAR</v>
      </c>
      <c r="AE86" s="984"/>
    </row>
    <row r="87" spans="1:31" ht="24.95" customHeight="1" x14ac:dyDescent="0.2">
      <c r="A87" s="1249"/>
      <c r="B87" s="1259"/>
      <c r="C87" s="1263"/>
      <c r="D87" s="1228"/>
      <c r="E87" s="1228"/>
      <c r="F87" s="1282"/>
      <c r="G87" s="1231"/>
      <c r="H87" s="1238"/>
      <c r="I87" s="823" t="s">
        <v>601</v>
      </c>
      <c r="J87" s="824"/>
      <c r="K87" s="825"/>
      <c r="L87" s="826"/>
      <c r="M87" s="827"/>
      <c r="N87" s="825"/>
      <c r="O87" s="826"/>
      <c r="P87" s="827"/>
      <c r="Q87" s="825"/>
      <c r="R87" s="826"/>
      <c r="S87" s="827"/>
      <c r="T87" s="825"/>
      <c r="U87" s="828"/>
      <c r="V87" s="829">
        <f>SUM(J87:L87)*H86</f>
        <v>0</v>
      </c>
      <c r="W87" s="830">
        <f>SUM(M87:O87)*H86</f>
        <v>0</v>
      </c>
      <c r="X87" s="830">
        <f>SUM(P87:R87)*H86</f>
        <v>0</v>
      </c>
      <c r="Y87" s="830">
        <f>SUM(S87:U87)*H86</f>
        <v>0</v>
      </c>
      <c r="Z87" s="964">
        <f t="shared" ref="Z87" si="41">MAX(V87:Y87)</f>
        <v>0</v>
      </c>
      <c r="AA87" s="1271"/>
      <c r="AB87" s="1276"/>
      <c r="AC87" s="980"/>
      <c r="AD87" s="1534"/>
      <c r="AE87" s="984"/>
    </row>
    <row r="88" spans="1:31" ht="24.95" customHeight="1" x14ac:dyDescent="0.2">
      <c r="A88" s="1249"/>
      <c r="B88" s="1259"/>
      <c r="C88" s="1263"/>
      <c r="D88" s="1228"/>
      <c r="E88" s="1228"/>
      <c r="F88" s="1282"/>
      <c r="G88" s="1231" t="s">
        <v>1129</v>
      </c>
      <c r="H88" s="1238">
        <v>0.5</v>
      </c>
      <c r="I88" s="838" t="s">
        <v>600</v>
      </c>
      <c r="J88" s="839"/>
      <c r="K88" s="840"/>
      <c r="L88" s="841"/>
      <c r="M88" s="842"/>
      <c r="N88" s="840"/>
      <c r="O88" s="841"/>
      <c r="P88" s="842"/>
      <c r="Q88" s="840"/>
      <c r="R88" s="841"/>
      <c r="S88" s="842"/>
      <c r="T88" s="840"/>
      <c r="U88" s="843">
        <v>1</v>
      </c>
      <c r="V88" s="844">
        <f>SUM(J88:L88)*H88</f>
        <v>0</v>
      </c>
      <c r="W88" s="845">
        <f>SUM(M88:O88)*H88</f>
        <v>0</v>
      </c>
      <c r="X88" s="845">
        <f>SUM(P88:R88)*H88</f>
        <v>0</v>
      </c>
      <c r="Y88" s="845">
        <f>SUM(S88:U88)*H88</f>
        <v>0.5</v>
      </c>
      <c r="Z88" s="965">
        <f>MAX(V88:Y88)</f>
        <v>0.5</v>
      </c>
      <c r="AA88" s="1271"/>
      <c r="AB88" s="1276"/>
      <c r="AC88" s="980"/>
      <c r="AD88" s="1534" t="str">
        <f>+IF(Z89&gt;Z88,"SUPERADA",IF(Z89=Z88,"EQUILIBRADA",IF(Z89&lt;Z88,"PARA MEJORAR")))</f>
        <v>PARA MEJORAR</v>
      </c>
      <c r="AE88" s="984"/>
    </row>
    <row r="89" spans="1:31" ht="24.95" customHeight="1" thickBot="1" x14ac:dyDescent="0.25">
      <c r="A89" s="1249"/>
      <c r="B89" s="1259"/>
      <c r="C89" s="1263"/>
      <c r="D89" s="1229"/>
      <c r="E89" s="1229"/>
      <c r="F89" s="1235"/>
      <c r="G89" s="1240"/>
      <c r="H89" s="1241"/>
      <c r="I89" s="847" t="s">
        <v>601</v>
      </c>
      <c r="J89" s="848"/>
      <c r="K89" s="849"/>
      <c r="L89" s="850"/>
      <c r="M89" s="851"/>
      <c r="N89" s="849"/>
      <c r="O89" s="850"/>
      <c r="P89" s="851"/>
      <c r="Q89" s="849"/>
      <c r="R89" s="850"/>
      <c r="S89" s="851"/>
      <c r="T89" s="849"/>
      <c r="U89" s="852"/>
      <c r="V89" s="853">
        <f>SUM(J89:L89)*H88</f>
        <v>0</v>
      </c>
      <c r="W89" s="854">
        <f>SUM(M89:O89)*H88</f>
        <v>0</v>
      </c>
      <c r="X89" s="854">
        <f>SUM(P89:R89)*H88</f>
        <v>0</v>
      </c>
      <c r="Y89" s="854">
        <f>SUM(S89:U89)*H88</f>
        <v>0</v>
      </c>
      <c r="Z89" s="966">
        <f t="shared" ref="Z89" si="42">MAX(V89:Y89)</f>
        <v>0</v>
      </c>
      <c r="AA89" s="1271"/>
      <c r="AB89" s="1277"/>
      <c r="AC89" s="981"/>
      <c r="AD89" s="1535"/>
      <c r="AE89" s="984"/>
    </row>
    <row r="90" spans="1:31" ht="24.95" customHeight="1" x14ac:dyDescent="0.2">
      <c r="A90" s="1249"/>
      <c r="B90" s="1259"/>
      <c r="C90" s="1263"/>
      <c r="D90" s="1228" t="s">
        <v>197</v>
      </c>
      <c r="E90" s="1228" t="s">
        <v>84</v>
      </c>
      <c r="F90" s="1282" t="s">
        <v>85</v>
      </c>
      <c r="G90" s="1247" t="s">
        <v>1010</v>
      </c>
      <c r="H90" s="1226">
        <v>0.6</v>
      </c>
      <c r="I90" s="832" t="s">
        <v>600</v>
      </c>
      <c r="J90" s="833"/>
      <c r="K90" s="834"/>
      <c r="L90" s="835"/>
      <c r="M90" s="836"/>
      <c r="N90" s="834"/>
      <c r="O90" s="835">
        <v>0.5</v>
      </c>
      <c r="P90" s="836"/>
      <c r="Q90" s="834"/>
      <c r="R90" s="835">
        <v>1</v>
      </c>
      <c r="S90" s="836"/>
      <c r="T90" s="834"/>
      <c r="U90" s="837">
        <v>1</v>
      </c>
      <c r="V90" s="821">
        <f>SUM(J90:L90)*H90</f>
        <v>0</v>
      </c>
      <c r="W90" s="822">
        <f>SUM(M90:O90)*H90</f>
        <v>0.3</v>
      </c>
      <c r="X90" s="822">
        <f>SUM(P90:R90)*H90</f>
        <v>0.6</v>
      </c>
      <c r="Y90" s="822">
        <f>SUM(S90:U90)*H90</f>
        <v>0.6</v>
      </c>
      <c r="Z90" s="963">
        <f>MAX(V90:Y90)</f>
        <v>0.6</v>
      </c>
      <c r="AA90" s="1271"/>
      <c r="AB90" s="1275">
        <v>14</v>
      </c>
      <c r="AC90" s="979"/>
      <c r="AD90" s="1533" t="str">
        <f>+IF(Z91&gt;Z90,"SUPERADA",IF(Z91=Z90,"EQUILIBRADA",IF(Z91&lt;Z90,"PARA MEJORAR")))</f>
        <v>PARA MEJORAR</v>
      </c>
      <c r="AE90" s="984"/>
    </row>
    <row r="91" spans="1:31" ht="24.95" customHeight="1" x14ac:dyDescent="0.2">
      <c r="A91" s="1249"/>
      <c r="B91" s="1259"/>
      <c r="C91" s="1264"/>
      <c r="D91" s="1228"/>
      <c r="E91" s="1228"/>
      <c r="F91" s="1282"/>
      <c r="G91" s="1231"/>
      <c r="H91" s="1238"/>
      <c r="I91" s="823" t="s">
        <v>601</v>
      </c>
      <c r="J91" s="824"/>
      <c r="K91" s="825"/>
      <c r="L91" s="826"/>
      <c r="M91" s="827"/>
      <c r="N91" s="825"/>
      <c r="O91" s="826">
        <v>0.5</v>
      </c>
      <c r="P91" s="827"/>
      <c r="Q91" s="825"/>
      <c r="R91" s="826"/>
      <c r="S91" s="827"/>
      <c r="T91" s="825"/>
      <c r="U91" s="828"/>
      <c r="V91" s="829">
        <f>SUM(J91:L91)*H90</f>
        <v>0</v>
      </c>
      <c r="W91" s="830">
        <f>SUM(M91:O91)*H90</f>
        <v>0.3</v>
      </c>
      <c r="X91" s="830">
        <f>SUM(P91:R91)*H90</f>
        <v>0</v>
      </c>
      <c r="Y91" s="830">
        <f>SUM(S91:U91)*H90</f>
        <v>0</v>
      </c>
      <c r="Z91" s="964">
        <f t="shared" ref="Z91" si="43">MAX(V91:Y91)</f>
        <v>0.3</v>
      </c>
      <c r="AA91" s="1271"/>
      <c r="AB91" s="1276"/>
      <c r="AC91" s="980"/>
      <c r="AD91" s="1534"/>
      <c r="AE91" s="984"/>
    </row>
    <row r="92" spans="1:31" ht="24.95" customHeight="1" x14ac:dyDescent="0.2">
      <c r="A92" s="1249"/>
      <c r="B92" s="1259"/>
      <c r="C92" s="1264"/>
      <c r="D92" s="1228"/>
      <c r="E92" s="1228"/>
      <c r="F92" s="1282"/>
      <c r="G92" s="1231" t="s">
        <v>646</v>
      </c>
      <c r="H92" s="1238">
        <v>0.2</v>
      </c>
      <c r="I92" s="838" t="s">
        <v>600</v>
      </c>
      <c r="J92" s="839"/>
      <c r="K92" s="840"/>
      <c r="L92" s="841"/>
      <c r="M92" s="842"/>
      <c r="N92" s="840"/>
      <c r="O92" s="841"/>
      <c r="P92" s="842"/>
      <c r="Q92" s="840"/>
      <c r="R92" s="841">
        <v>1</v>
      </c>
      <c r="S92" s="842"/>
      <c r="T92" s="840"/>
      <c r="U92" s="843">
        <v>1</v>
      </c>
      <c r="V92" s="844">
        <f>SUM(J92:L92)*H92</f>
        <v>0</v>
      </c>
      <c r="W92" s="845">
        <f>SUM(M92:O92)*H92</f>
        <v>0</v>
      </c>
      <c r="X92" s="845">
        <f>SUM(P92:R92)*H92</f>
        <v>0.2</v>
      </c>
      <c r="Y92" s="845">
        <f>SUM(S92:U92)*H92</f>
        <v>0.2</v>
      </c>
      <c r="Z92" s="965">
        <f>MAX(V92:Y92)</f>
        <v>0.2</v>
      </c>
      <c r="AA92" s="1271"/>
      <c r="AB92" s="1276"/>
      <c r="AC92" s="980"/>
      <c r="AD92" s="1534" t="str">
        <f>+IF(Z93&gt;Z92,"SUPERADA",IF(Z93=Z92,"EQUILIBRADA",IF(Z93&lt;Z92,"PARA MEJORAR")))</f>
        <v>PARA MEJORAR</v>
      </c>
      <c r="AE92" s="984"/>
    </row>
    <row r="93" spans="1:31" ht="24.95" customHeight="1" x14ac:dyDescent="0.2">
      <c r="A93" s="1249"/>
      <c r="B93" s="1259"/>
      <c r="C93" s="1264"/>
      <c r="D93" s="1228"/>
      <c r="E93" s="1228"/>
      <c r="F93" s="1282"/>
      <c r="G93" s="1231"/>
      <c r="H93" s="1238"/>
      <c r="I93" s="823" t="s">
        <v>601</v>
      </c>
      <c r="J93" s="824"/>
      <c r="K93" s="825"/>
      <c r="L93" s="826"/>
      <c r="M93" s="827"/>
      <c r="N93" s="825"/>
      <c r="O93" s="826"/>
      <c r="P93" s="827"/>
      <c r="Q93" s="825"/>
      <c r="R93" s="826"/>
      <c r="S93" s="827"/>
      <c r="T93" s="825"/>
      <c r="U93" s="828"/>
      <c r="V93" s="829">
        <f>SUM(J93:L93)*H92</f>
        <v>0</v>
      </c>
      <c r="W93" s="830">
        <f>SUM(M93:O93)*H92</f>
        <v>0</v>
      </c>
      <c r="X93" s="830">
        <f>SUM(P93:R93)*H92</f>
        <v>0</v>
      </c>
      <c r="Y93" s="830">
        <f>SUM(S93:U93)*H92</f>
        <v>0</v>
      </c>
      <c r="Z93" s="964">
        <f t="shared" ref="Z93" si="44">MAX(V93:Y93)</f>
        <v>0</v>
      </c>
      <c r="AA93" s="1271"/>
      <c r="AB93" s="1276"/>
      <c r="AC93" s="980"/>
      <c r="AD93" s="1534"/>
      <c r="AE93" s="984"/>
    </row>
    <row r="94" spans="1:31" ht="24.95" customHeight="1" x14ac:dyDescent="0.2">
      <c r="A94" s="1249"/>
      <c r="B94" s="1259"/>
      <c r="C94" s="1264"/>
      <c r="D94" s="1228"/>
      <c r="E94" s="1228"/>
      <c r="F94" s="1282"/>
      <c r="G94" s="1231" t="s">
        <v>647</v>
      </c>
      <c r="H94" s="1238">
        <v>0.2</v>
      </c>
      <c r="I94" s="838" t="s">
        <v>600</v>
      </c>
      <c r="J94" s="839"/>
      <c r="K94" s="840"/>
      <c r="L94" s="841"/>
      <c r="M94" s="842"/>
      <c r="N94" s="840"/>
      <c r="O94" s="841"/>
      <c r="P94" s="842"/>
      <c r="Q94" s="840"/>
      <c r="R94" s="841"/>
      <c r="S94" s="842"/>
      <c r="T94" s="840"/>
      <c r="U94" s="843">
        <v>1</v>
      </c>
      <c r="V94" s="844">
        <f>SUM(J94:L94)*H94</f>
        <v>0</v>
      </c>
      <c r="W94" s="845">
        <f>SUM(M94:O94)*H94</f>
        <v>0</v>
      </c>
      <c r="X94" s="845">
        <f>SUM(P94:R94)*H94</f>
        <v>0</v>
      </c>
      <c r="Y94" s="845">
        <f>SUM(S94:U94)*H94</f>
        <v>0.2</v>
      </c>
      <c r="Z94" s="965">
        <f>MAX(V94:Y94)</f>
        <v>0.2</v>
      </c>
      <c r="AA94" s="1271"/>
      <c r="AB94" s="1276"/>
      <c r="AC94" s="980"/>
      <c r="AD94" s="1534" t="str">
        <f>+IF(Z95&gt;Z94,"SUPERADA",IF(Z95=Z94,"EQUILIBRADA",IF(Z95&lt;Z94,"PARA MEJORAR")))</f>
        <v>PARA MEJORAR</v>
      </c>
      <c r="AE94" s="984"/>
    </row>
    <row r="95" spans="1:31" ht="24.95" customHeight="1" thickBot="1" x14ac:dyDescent="0.25">
      <c r="A95" s="1249"/>
      <c r="B95" s="1259"/>
      <c r="C95" s="1264"/>
      <c r="D95" s="1228"/>
      <c r="E95" s="1228"/>
      <c r="F95" s="1282"/>
      <c r="G95" s="1240"/>
      <c r="H95" s="1241"/>
      <c r="I95" s="847" t="s">
        <v>601</v>
      </c>
      <c r="J95" s="848"/>
      <c r="K95" s="849"/>
      <c r="L95" s="850"/>
      <c r="M95" s="851"/>
      <c r="N95" s="849"/>
      <c r="O95" s="850"/>
      <c r="P95" s="851"/>
      <c r="Q95" s="849"/>
      <c r="R95" s="850"/>
      <c r="S95" s="851"/>
      <c r="T95" s="849"/>
      <c r="U95" s="852"/>
      <c r="V95" s="853">
        <f>SUM(J95:L95)*H94</f>
        <v>0</v>
      </c>
      <c r="W95" s="854">
        <f>SUM(M95:O95)*H94</f>
        <v>0</v>
      </c>
      <c r="X95" s="854">
        <f>SUM(P95:R95)*H94</f>
        <v>0</v>
      </c>
      <c r="Y95" s="854">
        <f>SUM(S95:U95)*H94</f>
        <v>0</v>
      </c>
      <c r="Z95" s="966">
        <f t="shared" ref="Z95" si="45">MAX(V95:Y95)</f>
        <v>0</v>
      </c>
      <c r="AA95" s="1271"/>
      <c r="AB95" s="1277"/>
      <c r="AC95" s="981"/>
      <c r="AD95" s="1535"/>
      <c r="AE95" s="984"/>
    </row>
    <row r="96" spans="1:31" ht="24.95" customHeight="1" x14ac:dyDescent="0.2">
      <c r="A96" s="1249"/>
      <c r="B96" s="1259"/>
      <c r="C96" s="1264"/>
      <c r="D96" s="1227" t="s">
        <v>75</v>
      </c>
      <c r="E96" s="1227" t="s">
        <v>86</v>
      </c>
      <c r="F96" s="1234" t="s">
        <v>87</v>
      </c>
      <c r="G96" s="1247" t="s">
        <v>1130</v>
      </c>
      <c r="H96" s="1226">
        <v>0.6</v>
      </c>
      <c r="I96" s="832" t="s">
        <v>600</v>
      </c>
      <c r="J96" s="833"/>
      <c r="K96" s="834"/>
      <c r="L96" s="835"/>
      <c r="M96" s="836"/>
      <c r="N96" s="834"/>
      <c r="O96" s="835"/>
      <c r="P96" s="836"/>
      <c r="Q96" s="834"/>
      <c r="R96" s="835">
        <v>1</v>
      </c>
      <c r="S96" s="836"/>
      <c r="T96" s="834"/>
      <c r="U96" s="837">
        <v>1</v>
      </c>
      <c r="V96" s="821">
        <f>SUM(J96:L96)*H96</f>
        <v>0</v>
      </c>
      <c r="W96" s="822">
        <f>SUM(M96:O96)*H96</f>
        <v>0</v>
      </c>
      <c r="X96" s="822">
        <f>SUM(P96:R96)*H96</f>
        <v>0.6</v>
      </c>
      <c r="Y96" s="822">
        <f>SUM(S96:U96)*H96</f>
        <v>0.6</v>
      </c>
      <c r="Z96" s="963">
        <f>MAX(V96:Y96)</f>
        <v>0.6</v>
      </c>
      <c r="AA96" s="1271"/>
      <c r="AB96" s="1275">
        <v>15</v>
      </c>
      <c r="AC96" s="979"/>
      <c r="AD96" s="1533" t="str">
        <f>+IF(Z97&gt;Z96,"SUPERADA",IF(Z97=Z96,"EQUILIBRADA",IF(Z97&lt;Z96,"PARA MEJORAR")))</f>
        <v>PARA MEJORAR</v>
      </c>
      <c r="AE96" s="984"/>
    </row>
    <row r="97" spans="1:31" ht="24.95" customHeight="1" x14ac:dyDescent="0.2">
      <c r="A97" s="1249"/>
      <c r="B97" s="1259"/>
      <c r="C97" s="1264"/>
      <c r="D97" s="1228"/>
      <c r="E97" s="1228"/>
      <c r="F97" s="1282"/>
      <c r="G97" s="1231"/>
      <c r="H97" s="1238"/>
      <c r="I97" s="823" t="s">
        <v>601</v>
      </c>
      <c r="J97" s="824"/>
      <c r="K97" s="825"/>
      <c r="L97" s="826"/>
      <c r="M97" s="827"/>
      <c r="N97" s="825"/>
      <c r="O97" s="826">
        <v>0.5</v>
      </c>
      <c r="P97" s="827"/>
      <c r="Q97" s="825"/>
      <c r="R97" s="826"/>
      <c r="S97" s="827"/>
      <c r="T97" s="825"/>
      <c r="U97" s="828"/>
      <c r="V97" s="829">
        <f>SUM(J97:L97)*H96</f>
        <v>0</v>
      </c>
      <c r="W97" s="830">
        <f>SUM(M97:O97)*H96</f>
        <v>0.3</v>
      </c>
      <c r="X97" s="830">
        <f>SUM(P97:R97)*H96</f>
        <v>0</v>
      </c>
      <c r="Y97" s="830">
        <f>SUM(S97:U97)*H96</f>
        <v>0</v>
      </c>
      <c r="Z97" s="964">
        <f t="shared" ref="Z97" si="46">MAX(V97:Y97)</f>
        <v>0.3</v>
      </c>
      <c r="AA97" s="1271"/>
      <c r="AB97" s="1276"/>
      <c r="AC97" s="980"/>
      <c r="AD97" s="1534"/>
      <c r="AE97" s="984"/>
    </row>
    <row r="98" spans="1:31" ht="24.95" customHeight="1" x14ac:dyDescent="0.2">
      <c r="A98" s="1249"/>
      <c r="B98" s="1259"/>
      <c r="C98" s="1264"/>
      <c r="D98" s="1228"/>
      <c r="E98" s="1228"/>
      <c r="F98" s="1282"/>
      <c r="G98" s="1231" t="s">
        <v>1131</v>
      </c>
      <c r="H98" s="1238">
        <v>0.1</v>
      </c>
      <c r="I98" s="838" t="s">
        <v>600</v>
      </c>
      <c r="J98" s="839"/>
      <c r="K98" s="840"/>
      <c r="L98" s="841"/>
      <c r="M98" s="842"/>
      <c r="N98" s="840"/>
      <c r="O98" s="841"/>
      <c r="P98" s="842"/>
      <c r="Q98" s="840"/>
      <c r="R98" s="841">
        <v>1</v>
      </c>
      <c r="S98" s="842"/>
      <c r="T98" s="840"/>
      <c r="U98" s="843">
        <v>1</v>
      </c>
      <c r="V98" s="844">
        <f>SUM(J98:L98)*H98</f>
        <v>0</v>
      </c>
      <c r="W98" s="845">
        <f>SUM(M98:O98)*H98</f>
        <v>0</v>
      </c>
      <c r="X98" s="845">
        <f>SUM(P98:R98)*H98</f>
        <v>0.1</v>
      </c>
      <c r="Y98" s="845">
        <f>SUM(S98:U98)*H98</f>
        <v>0.1</v>
      </c>
      <c r="Z98" s="965">
        <f>MAX(V98:Y98)</f>
        <v>0.1</v>
      </c>
      <c r="AA98" s="1271"/>
      <c r="AB98" s="1276"/>
      <c r="AC98" s="980"/>
      <c r="AD98" s="1534" t="str">
        <f>+IF(Z99&gt;Z98,"SUPERADA",IF(Z99=Z98,"EQUILIBRADA",IF(Z99&lt;Z98,"PARA MEJORAR")))</f>
        <v>PARA MEJORAR</v>
      </c>
      <c r="AE98" s="984"/>
    </row>
    <row r="99" spans="1:31" ht="24.95" customHeight="1" x14ac:dyDescent="0.2">
      <c r="A99" s="1249"/>
      <c r="B99" s="1259"/>
      <c r="C99" s="1264"/>
      <c r="D99" s="1228"/>
      <c r="E99" s="1228"/>
      <c r="F99" s="1282"/>
      <c r="G99" s="1231"/>
      <c r="H99" s="1238"/>
      <c r="I99" s="823" t="s">
        <v>601</v>
      </c>
      <c r="J99" s="824"/>
      <c r="K99" s="825"/>
      <c r="L99" s="826"/>
      <c r="M99" s="827"/>
      <c r="N99" s="825"/>
      <c r="O99" s="826"/>
      <c r="P99" s="827"/>
      <c r="Q99" s="825"/>
      <c r="R99" s="826"/>
      <c r="S99" s="827"/>
      <c r="T99" s="825"/>
      <c r="U99" s="828"/>
      <c r="V99" s="829">
        <f>SUM(J99:L99)*H98</f>
        <v>0</v>
      </c>
      <c r="W99" s="830">
        <f>SUM(M99:O99)*H98</f>
        <v>0</v>
      </c>
      <c r="X99" s="830">
        <f>SUM(P99:R99)*H98</f>
        <v>0</v>
      </c>
      <c r="Y99" s="830">
        <f>SUM(S99:U99)*H98</f>
        <v>0</v>
      </c>
      <c r="Z99" s="964">
        <f t="shared" ref="Z99" si="47">MAX(V99:Y99)</f>
        <v>0</v>
      </c>
      <c r="AA99" s="1271"/>
      <c r="AB99" s="1276"/>
      <c r="AC99" s="980"/>
      <c r="AD99" s="1534"/>
      <c r="AE99" s="984"/>
    </row>
    <row r="100" spans="1:31" ht="24.95" customHeight="1" x14ac:dyDescent="0.2">
      <c r="A100" s="1249"/>
      <c r="B100" s="1259"/>
      <c r="C100" s="1264"/>
      <c r="D100" s="1228"/>
      <c r="E100" s="1228"/>
      <c r="F100" s="1282"/>
      <c r="G100" s="1231" t="s">
        <v>1132</v>
      </c>
      <c r="H100" s="1238">
        <v>0.1</v>
      </c>
      <c r="I100" s="838" t="s">
        <v>600</v>
      </c>
      <c r="J100" s="839"/>
      <c r="K100" s="840"/>
      <c r="L100" s="841"/>
      <c r="M100" s="842"/>
      <c r="N100" s="840"/>
      <c r="O100" s="841"/>
      <c r="P100" s="842"/>
      <c r="Q100" s="840"/>
      <c r="R100" s="841"/>
      <c r="S100" s="842"/>
      <c r="T100" s="840"/>
      <c r="U100" s="843">
        <v>1</v>
      </c>
      <c r="V100" s="844">
        <f>SUM(J100:L100)*H100</f>
        <v>0</v>
      </c>
      <c r="W100" s="845">
        <f>SUM(M100:O100)*H100</f>
        <v>0</v>
      </c>
      <c r="X100" s="845">
        <f>SUM(P100:R100)*H100</f>
        <v>0</v>
      </c>
      <c r="Y100" s="845">
        <f>SUM(S100:U100)*H100</f>
        <v>0.1</v>
      </c>
      <c r="Z100" s="965">
        <f>MAX(V100:Y100)</f>
        <v>0.1</v>
      </c>
      <c r="AA100" s="1271"/>
      <c r="AB100" s="1276"/>
      <c r="AC100" s="980"/>
      <c r="AD100" s="1534" t="str">
        <f>+IF(Z101&gt;Z100,"SUPERADA",IF(Z101=Z100,"EQUILIBRADA",IF(Z101&lt;Z100,"PARA MEJORAR")))</f>
        <v>PARA MEJORAR</v>
      </c>
      <c r="AE100" s="984"/>
    </row>
    <row r="101" spans="1:31" ht="24.95" customHeight="1" x14ac:dyDescent="0.2">
      <c r="A101" s="1249"/>
      <c r="B101" s="1259"/>
      <c r="C101" s="1264"/>
      <c r="D101" s="1228"/>
      <c r="E101" s="1228"/>
      <c r="F101" s="1282"/>
      <c r="G101" s="1231"/>
      <c r="H101" s="1238"/>
      <c r="I101" s="823" t="s">
        <v>601</v>
      </c>
      <c r="J101" s="824"/>
      <c r="K101" s="825"/>
      <c r="L101" s="826"/>
      <c r="M101" s="827"/>
      <c r="N101" s="825"/>
      <c r="O101" s="826"/>
      <c r="P101" s="827"/>
      <c r="Q101" s="825"/>
      <c r="R101" s="826"/>
      <c r="S101" s="827"/>
      <c r="T101" s="825"/>
      <c r="U101" s="828"/>
      <c r="V101" s="829">
        <f>SUM(J101:L101)*H100</f>
        <v>0</v>
      </c>
      <c r="W101" s="830">
        <f>SUM(M101:O101)*H100</f>
        <v>0</v>
      </c>
      <c r="X101" s="830">
        <f>SUM(P101:R101)*H100</f>
        <v>0</v>
      </c>
      <c r="Y101" s="830">
        <f>SUM(S101:U101)*H100</f>
        <v>0</v>
      </c>
      <c r="Z101" s="964">
        <f t="shared" ref="Z101" si="48">MAX(V101:Y101)</f>
        <v>0</v>
      </c>
      <c r="AA101" s="1271"/>
      <c r="AB101" s="1276"/>
      <c r="AC101" s="980"/>
      <c r="AD101" s="1534"/>
      <c r="AE101" s="984"/>
    </row>
    <row r="102" spans="1:31" ht="24.95" customHeight="1" x14ac:dyDescent="0.2">
      <c r="A102" s="1249"/>
      <c r="B102" s="1259"/>
      <c r="C102" s="1264"/>
      <c r="D102" s="1228"/>
      <c r="E102" s="1228"/>
      <c r="F102" s="1282"/>
      <c r="G102" s="1231" t="s">
        <v>648</v>
      </c>
      <c r="H102" s="1238">
        <v>0.2</v>
      </c>
      <c r="I102" s="838" t="s">
        <v>600</v>
      </c>
      <c r="J102" s="839"/>
      <c r="K102" s="840"/>
      <c r="L102" s="841"/>
      <c r="M102" s="842"/>
      <c r="N102" s="840"/>
      <c r="O102" s="841"/>
      <c r="P102" s="842"/>
      <c r="Q102" s="840"/>
      <c r="R102" s="841"/>
      <c r="S102" s="842"/>
      <c r="T102" s="840"/>
      <c r="U102" s="843">
        <v>1</v>
      </c>
      <c r="V102" s="844">
        <f>SUM(J102:L102)*H102</f>
        <v>0</v>
      </c>
      <c r="W102" s="845">
        <f>SUM(M102:O102)*H102</f>
        <v>0</v>
      </c>
      <c r="X102" s="845">
        <f>SUM(P102:R102)*H102</f>
        <v>0</v>
      </c>
      <c r="Y102" s="845">
        <f>SUM(S102:U102)*H102</f>
        <v>0.2</v>
      </c>
      <c r="Z102" s="965">
        <f>MAX(V102:Y102)</f>
        <v>0.2</v>
      </c>
      <c r="AA102" s="1271"/>
      <c r="AB102" s="1276"/>
      <c r="AC102" s="980"/>
      <c r="AD102" s="1534" t="str">
        <f>+IF(Z103&gt;Z102,"SUPERADA",IF(Z103=Z102,"EQUILIBRADA",IF(Z103&lt;Z102,"PARA MEJORAR")))</f>
        <v>PARA MEJORAR</v>
      </c>
      <c r="AE102" s="984"/>
    </row>
    <row r="103" spans="1:31" ht="24.95" customHeight="1" thickBot="1" x14ac:dyDescent="0.25">
      <c r="A103" s="1249"/>
      <c r="B103" s="1259"/>
      <c r="C103" s="1264"/>
      <c r="D103" s="1228"/>
      <c r="E103" s="1228"/>
      <c r="F103" s="1282"/>
      <c r="G103" s="1240"/>
      <c r="H103" s="1241"/>
      <c r="I103" s="847" t="s">
        <v>601</v>
      </c>
      <c r="J103" s="848"/>
      <c r="K103" s="849"/>
      <c r="L103" s="850"/>
      <c r="M103" s="851"/>
      <c r="N103" s="849"/>
      <c r="O103" s="850"/>
      <c r="P103" s="851"/>
      <c r="Q103" s="849"/>
      <c r="R103" s="850"/>
      <c r="S103" s="851"/>
      <c r="T103" s="849"/>
      <c r="U103" s="852"/>
      <c r="V103" s="853">
        <f>SUM(J103:L103)*H102</f>
        <v>0</v>
      </c>
      <c r="W103" s="854">
        <f>SUM(M103:O103)*H102</f>
        <v>0</v>
      </c>
      <c r="X103" s="854">
        <f>SUM(P103:R103)*H102</f>
        <v>0</v>
      </c>
      <c r="Y103" s="854">
        <f>SUM(S103:U103)*H102</f>
        <v>0</v>
      </c>
      <c r="Z103" s="966">
        <f t="shared" ref="Z103" si="49">MAX(V103:Y103)</f>
        <v>0</v>
      </c>
      <c r="AA103" s="1271"/>
      <c r="AB103" s="1277"/>
      <c r="AC103" s="981"/>
      <c r="AD103" s="1535"/>
      <c r="AE103" s="984"/>
    </row>
    <row r="104" spans="1:31" ht="24.95" customHeight="1" x14ac:dyDescent="0.2">
      <c r="A104" s="1249"/>
      <c r="B104" s="1259"/>
      <c r="C104" s="1243" t="s">
        <v>11</v>
      </c>
      <c r="D104" s="1227" t="s">
        <v>198</v>
      </c>
      <c r="E104" s="1227" t="s">
        <v>423</v>
      </c>
      <c r="F104" s="1227" t="s">
        <v>199</v>
      </c>
      <c r="G104" s="1251" t="s">
        <v>649</v>
      </c>
      <c r="H104" s="1254">
        <v>0.3</v>
      </c>
      <c r="I104" s="941" t="s">
        <v>600</v>
      </c>
      <c r="J104" s="816"/>
      <c r="K104" s="817"/>
      <c r="L104" s="818">
        <v>0.05</v>
      </c>
      <c r="M104" s="836"/>
      <c r="N104" s="834"/>
      <c r="O104" s="835">
        <v>1</v>
      </c>
      <c r="P104" s="836"/>
      <c r="Q104" s="834"/>
      <c r="R104" s="835">
        <v>1</v>
      </c>
      <c r="S104" s="836"/>
      <c r="T104" s="834"/>
      <c r="U104" s="837">
        <v>1</v>
      </c>
      <c r="V104" s="821">
        <f>SUM(J104:L104)*H104</f>
        <v>1.4999999999999999E-2</v>
      </c>
      <c r="W104" s="822">
        <f>SUM(M104:O104)*H104</f>
        <v>0.3</v>
      </c>
      <c r="X104" s="822">
        <f>SUM(P104:R104)*H104</f>
        <v>0.3</v>
      </c>
      <c r="Y104" s="822">
        <f>SUM(S104:U104)*H104</f>
        <v>0.3</v>
      </c>
      <c r="Z104" s="963">
        <f>MAX(V104:Y104)</f>
        <v>0.3</v>
      </c>
      <c r="AA104" s="1270" t="s">
        <v>1149</v>
      </c>
      <c r="AB104" s="1275">
        <v>16</v>
      </c>
      <c r="AC104" s="979"/>
      <c r="AD104" s="1533" t="str">
        <f>+IF(Z105&gt;Z104,"SUPERADA",IF(Z105=Z104,"EQUILIBRADA",IF(Z105&lt;Z104,"PARA MEJORAR")))</f>
        <v>EQUILIBRADA</v>
      </c>
      <c r="AE104" s="983" t="s">
        <v>559</v>
      </c>
    </row>
    <row r="105" spans="1:31" ht="24.95" customHeight="1" x14ac:dyDescent="0.2">
      <c r="A105" s="1249"/>
      <c r="B105" s="1259"/>
      <c r="C105" s="1244"/>
      <c r="D105" s="1228"/>
      <c r="E105" s="1228"/>
      <c r="F105" s="1228"/>
      <c r="G105" s="1231"/>
      <c r="H105" s="1238"/>
      <c r="I105" s="823" t="s">
        <v>601</v>
      </c>
      <c r="J105" s="824"/>
      <c r="K105" s="825"/>
      <c r="L105" s="826">
        <v>0.05</v>
      </c>
      <c r="M105" s="827"/>
      <c r="N105" s="825"/>
      <c r="O105" s="826">
        <v>1</v>
      </c>
      <c r="P105" s="827"/>
      <c r="Q105" s="825"/>
      <c r="R105" s="826"/>
      <c r="S105" s="827"/>
      <c r="T105" s="825"/>
      <c r="U105" s="828"/>
      <c r="V105" s="829">
        <f>SUM(J105:L105)*H104</f>
        <v>1.4999999999999999E-2</v>
      </c>
      <c r="W105" s="830">
        <f>SUM(M105:O105)*H104</f>
        <v>0.3</v>
      </c>
      <c r="X105" s="830">
        <f>SUM(P105:R105)*H104</f>
        <v>0</v>
      </c>
      <c r="Y105" s="830">
        <f>SUM(S105:U105)*H104</f>
        <v>0</v>
      </c>
      <c r="Z105" s="964">
        <f t="shared" ref="Z105" si="50">MAX(V105:Y105)</f>
        <v>0.3</v>
      </c>
      <c r="AA105" s="1271"/>
      <c r="AB105" s="1276"/>
      <c r="AC105" s="980"/>
      <c r="AD105" s="1534"/>
      <c r="AE105" s="984" t="s">
        <v>559</v>
      </c>
    </row>
    <row r="106" spans="1:31" ht="24.95" customHeight="1" x14ac:dyDescent="0.2">
      <c r="A106" s="1249"/>
      <c r="B106" s="1259"/>
      <c r="C106" s="1244"/>
      <c r="D106" s="1228"/>
      <c r="E106" s="1228"/>
      <c r="F106" s="1228"/>
      <c r="G106" s="1231" t="s">
        <v>650</v>
      </c>
      <c r="H106" s="1238">
        <v>0.3</v>
      </c>
      <c r="I106" s="942" t="s">
        <v>600</v>
      </c>
      <c r="J106" s="839"/>
      <c r="K106" s="840"/>
      <c r="L106" s="841"/>
      <c r="M106" s="842"/>
      <c r="N106" s="840"/>
      <c r="O106" s="841">
        <v>0.5</v>
      </c>
      <c r="P106" s="842"/>
      <c r="Q106" s="840"/>
      <c r="R106" s="841">
        <v>1</v>
      </c>
      <c r="S106" s="842"/>
      <c r="T106" s="840"/>
      <c r="U106" s="843">
        <v>1</v>
      </c>
      <c r="V106" s="844">
        <f>SUM(J106:L106)*H106</f>
        <v>0</v>
      </c>
      <c r="W106" s="845">
        <f>SUM(M106:O106)*H106</f>
        <v>0.15</v>
      </c>
      <c r="X106" s="845">
        <f>SUM(P106:R106)*H106</f>
        <v>0.3</v>
      </c>
      <c r="Y106" s="845">
        <f>SUM(S106:U106)*H106</f>
        <v>0.3</v>
      </c>
      <c r="Z106" s="965">
        <f>MAX(V106:Y106)</f>
        <v>0.3</v>
      </c>
      <c r="AA106" s="1271"/>
      <c r="AB106" s="1276"/>
      <c r="AC106" s="980"/>
      <c r="AD106" s="1534" t="str">
        <f>+IF(Z107&gt;Z106,"SUPERADA",IF(Z107=Z106,"EQUILIBRADA",IF(Z107&lt;Z106,"PARA MEJORAR")))</f>
        <v>EQUILIBRADA</v>
      </c>
      <c r="AE106" s="984" t="s">
        <v>559</v>
      </c>
    </row>
    <row r="107" spans="1:31" ht="24.95" customHeight="1" x14ac:dyDescent="0.2">
      <c r="A107" s="1249"/>
      <c r="B107" s="1259"/>
      <c r="C107" s="1244"/>
      <c r="D107" s="1228"/>
      <c r="E107" s="1228"/>
      <c r="F107" s="1228"/>
      <c r="G107" s="1231"/>
      <c r="H107" s="1238"/>
      <c r="I107" s="823" t="s">
        <v>601</v>
      </c>
      <c r="J107" s="824"/>
      <c r="K107" s="825"/>
      <c r="L107" s="826"/>
      <c r="M107" s="827"/>
      <c r="N107" s="825"/>
      <c r="O107" s="826">
        <v>1</v>
      </c>
      <c r="P107" s="827"/>
      <c r="Q107" s="825"/>
      <c r="R107" s="826"/>
      <c r="S107" s="827"/>
      <c r="T107" s="825"/>
      <c r="U107" s="828"/>
      <c r="V107" s="829">
        <f>SUM(J107:L107)*H106</f>
        <v>0</v>
      </c>
      <c r="W107" s="830">
        <f>SUM(M107:O107)*H106</f>
        <v>0.3</v>
      </c>
      <c r="X107" s="830">
        <f>SUM(P107:R107)*H106</f>
        <v>0</v>
      </c>
      <c r="Y107" s="830">
        <f>SUM(S107:U107)*H106</f>
        <v>0</v>
      </c>
      <c r="Z107" s="964">
        <f t="shared" ref="Z107" si="51">MAX(V107:Y107)</f>
        <v>0.3</v>
      </c>
      <c r="AA107" s="1271"/>
      <c r="AB107" s="1276"/>
      <c r="AC107" s="980"/>
      <c r="AD107" s="1534"/>
      <c r="AE107" s="984" t="s">
        <v>559</v>
      </c>
    </row>
    <row r="108" spans="1:31" ht="24.95" customHeight="1" x14ac:dyDescent="0.2">
      <c r="A108" s="1249"/>
      <c r="B108" s="1259"/>
      <c r="C108" s="1244"/>
      <c r="D108" s="1228"/>
      <c r="E108" s="1228"/>
      <c r="F108" s="1228"/>
      <c r="G108" s="1231" t="s">
        <v>651</v>
      </c>
      <c r="H108" s="1238">
        <v>0.4</v>
      </c>
      <c r="I108" s="942" t="s">
        <v>600</v>
      </c>
      <c r="J108" s="839"/>
      <c r="K108" s="840"/>
      <c r="L108" s="841"/>
      <c r="M108" s="842"/>
      <c r="N108" s="840"/>
      <c r="O108" s="841">
        <v>0.5</v>
      </c>
      <c r="P108" s="842"/>
      <c r="Q108" s="840"/>
      <c r="R108" s="841">
        <v>1</v>
      </c>
      <c r="S108" s="842"/>
      <c r="T108" s="840"/>
      <c r="U108" s="843">
        <v>1</v>
      </c>
      <c r="V108" s="844">
        <f>SUM(J108:L108)*H108</f>
        <v>0</v>
      </c>
      <c r="W108" s="845">
        <f>SUM(M108:O108)*H108</f>
        <v>0.2</v>
      </c>
      <c r="X108" s="845">
        <f>SUM(P108:R108)*H108</f>
        <v>0.4</v>
      </c>
      <c r="Y108" s="845">
        <f>SUM(S108:U108)*H108</f>
        <v>0.4</v>
      </c>
      <c r="Z108" s="965">
        <f>MAX(V108:Y108)</f>
        <v>0.4</v>
      </c>
      <c r="AA108" s="1271"/>
      <c r="AB108" s="1276"/>
      <c r="AC108" s="980"/>
      <c r="AD108" s="1534" t="str">
        <f>+IF(Z109&gt;Z108,"SUPERADA",IF(Z109=Z108,"EQUILIBRADA",IF(Z109&lt;Z108,"PARA MEJORAR")))</f>
        <v>PARA MEJORAR</v>
      </c>
      <c r="AE108" s="984" t="s">
        <v>559</v>
      </c>
    </row>
    <row r="109" spans="1:31" ht="24.95" customHeight="1" thickBot="1" x14ac:dyDescent="0.25">
      <c r="A109" s="1249"/>
      <c r="B109" s="1259"/>
      <c r="C109" s="1245"/>
      <c r="D109" s="1229"/>
      <c r="E109" s="1229"/>
      <c r="F109" s="1229"/>
      <c r="G109" s="1240"/>
      <c r="H109" s="1241"/>
      <c r="I109" s="847" t="s">
        <v>601</v>
      </c>
      <c r="J109" s="848"/>
      <c r="K109" s="849"/>
      <c r="L109" s="850"/>
      <c r="M109" s="851"/>
      <c r="N109" s="849"/>
      <c r="O109" s="850">
        <v>0.5</v>
      </c>
      <c r="P109" s="851"/>
      <c r="Q109" s="849"/>
      <c r="R109" s="850"/>
      <c r="S109" s="851"/>
      <c r="T109" s="849"/>
      <c r="U109" s="852"/>
      <c r="V109" s="853">
        <f>SUM(J109:L109)*H108</f>
        <v>0</v>
      </c>
      <c r="W109" s="854">
        <f>SUM(M109:O109)*H108</f>
        <v>0.2</v>
      </c>
      <c r="X109" s="854">
        <f>SUM(P109:R109)*H108</f>
        <v>0</v>
      </c>
      <c r="Y109" s="854">
        <f>SUM(S109:U109)*H108</f>
        <v>0</v>
      </c>
      <c r="Z109" s="966">
        <f t="shared" ref="Z109" si="52">MAX(V109:Y109)</f>
        <v>0.2</v>
      </c>
      <c r="AA109" s="1272"/>
      <c r="AB109" s="1277"/>
      <c r="AC109" s="981"/>
      <c r="AD109" s="1535"/>
      <c r="AE109" s="984" t="s">
        <v>559</v>
      </c>
    </row>
    <row r="110" spans="1:31" ht="24.95" customHeight="1" x14ac:dyDescent="0.2">
      <c r="A110" s="1249"/>
      <c r="B110" s="1259"/>
      <c r="C110" s="1262" t="s">
        <v>12</v>
      </c>
      <c r="D110" s="1228" t="s">
        <v>204</v>
      </c>
      <c r="E110" s="1228" t="s">
        <v>424</v>
      </c>
      <c r="F110" s="1246" t="s">
        <v>200</v>
      </c>
      <c r="G110" s="1247" t="s">
        <v>1133</v>
      </c>
      <c r="H110" s="1226">
        <v>0.3</v>
      </c>
      <c r="I110" s="832" t="s">
        <v>600</v>
      </c>
      <c r="J110" s="833"/>
      <c r="K110" s="834"/>
      <c r="L110" s="835">
        <v>0.1</v>
      </c>
      <c r="M110" s="836"/>
      <c r="N110" s="834"/>
      <c r="O110" s="835">
        <v>0.3</v>
      </c>
      <c r="P110" s="836"/>
      <c r="Q110" s="834"/>
      <c r="R110" s="835">
        <v>1</v>
      </c>
      <c r="S110" s="836"/>
      <c r="T110" s="834"/>
      <c r="U110" s="837">
        <v>1</v>
      </c>
      <c r="V110" s="821">
        <f>SUM(J110:L110)*H110</f>
        <v>0.03</v>
      </c>
      <c r="W110" s="822">
        <f>SUM(M110:O110)*H110</f>
        <v>0.09</v>
      </c>
      <c r="X110" s="822">
        <f>SUM(P110:R110)*H110</f>
        <v>0.3</v>
      </c>
      <c r="Y110" s="822">
        <f>SUM(S110:U110)*H110</f>
        <v>0.3</v>
      </c>
      <c r="Z110" s="963">
        <f>MAX(V110:Y110)</f>
        <v>0.3</v>
      </c>
      <c r="AA110" s="1271" t="s">
        <v>1150</v>
      </c>
      <c r="AB110" s="1275">
        <v>17</v>
      </c>
      <c r="AC110" s="979"/>
      <c r="AD110" s="1533" t="str">
        <f>+IF(Z111&gt;Z110,"SUPERADA",IF(Z111=Z110,"EQUILIBRADA",IF(Z111&lt;Z110,"PARA MEJORAR")))</f>
        <v>PARA MEJORAR</v>
      </c>
      <c r="AE110" s="984" t="s">
        <v>559</v>
      </c>
    </row>
    <row r="111" spans="1:31" ht="24.95" customHeight="1" x14ac:dyDescent="0.2">
      <c r="A111" s="1249"/>
      <c r="B111" s="1260"/>
      <c r="C111" s="1264"/>
      <c r="D111" s="1228"/>
      <c r="E111" s="1228"/>
      <c r="F111" s="1246"/>
      <c r="G111" s="1231"/>
      <c r="H111" s="1238"/>
      <c r="I111" s="823" t="s">
        <v>601</v>
      </c>
      <c r="J111" s="824"/>
      <c r="K111" s="825"/>
      <c r="L111" s="826">
        <v>0.16</v>
      </c>
      <c r="M111" s="827"/>
      <c r="N111" s="825"/>
      <c r="O111" s="826">
        <v>0.3</v>
      </c>
      <c r="P111" s="827"/>
      <c r="Q111" s="825"/>
      <c r="R111" s="826"/>
      <c r="S111" s="827"/>
      <c r="T111" s="825"/>
      <c r="U111" s="828"/>
      <c r="V111" s="829">
        <f>SUM(J111:L111)*H110</f>
        <v>4.8000000000000001E-2</v>
      </c>
      <c r="W111" s="830">
        <f>SUM(M111:O111)*H110</f>
        <v>0.09</v>
      </c>
      <c r="X111" s="830">
        <f>SUM(P111:R111)*H110</f>
        <v>0</v>
      </c>
      <c r="Y111" s="830">
        <f>SUM(S111:U111)*H110</f>
        <v>0</v>
      </c>
      <c r="Z111" s="964">
        <f t="shared" ref="Z111" si="53">MAX(V111:Y111)</f>
        <v>0.09</v>
      </c>
      <c r="AA111" s="1271"/>
      <c r="AB111" s="1276"/>
      <c r="AC111" s="980"/>
      <c r="AD111" s="1534"/>
      <c r="AE111" s="984" t="s">
        <v>559</v>
      </c>
    </row>
    <row r="112" spans="1:31" ht="24.95" customHeight="1" x14ac:dyDescent="0.2">
      <c r="A112" s="1249"/>
      <c r="B112" s="1260"/>
      <c r="C112" s="1264"/>
      <c r="D112" s="1228"/>
      <c r="E112" s="1228"/>
      <c r="F112" s="1246"/>
      <c r="G112" s="1231" t="s">
        <v>652</v>
      </c>
      <c r="H112" s="1238">
        <v>0.1</v>
      </c>
      <c r="I112" s="838" t="s">
        <v>600</v>
      </c>
      <c r="J112" s="839"/>
      <c r="K112" s="840"/>
      <c r="L112" s="841"/>
      <c r="M112" s="842"/>
      <c r="N112" s="840"/>
      <c r="O112" s="841">
        <v>0.2</v>
      </c>
      <c r="P112" s="842"/>
      <c r="Q112" s="840"/>
      <c r="R112" s="841">
        <v>1</v>
      </c>
      <c r="S112" s="842"/>
      <c r="T112" s="840"/>
      <c r="U112" s="843">
        <v>1</v>
      </c>
      <c r="V112" s="844">
        <f>SUM(J112:L112)*H112</f>
        <v>0</v>
      </c>
      <c r="W112" s="845">
        <f>SUM(M112:O112)*H112</f>
        <v>2.0000000000000004E-2</v>
      </c>
      <c r="X112" s="845">
        <f>SUM(P112:R112)*H112</f>
        <v>0.1</v>
      </c>
      <c r="Y112" s="845">
        <f>SUM(S112:U112)*H112</f>
        <v>0.1</v>
      </c>
      <c r="Z112" s="965">
        <f>MAX(V112:Y112)</f>
        <v>0.1</v>
      </c>
      <c r="AA112" s="1271"/>
      <c r="AB112" s="1276"/>
      <c r="AC112" s="980"/>
      <c r="AD112" s="1534" t="str">
        <f>+IF(Z113&gt;Z112,"SUPERADA",IF(Z113=Z112,"EQUILIBRADA",IF(Z113&lt;Z112,"PARA MEJORAR")))</f>
        <v>PARA MEJORAR</v>
      </c>
      <c r="AE112" s="984" t="s">
        <v>559</v>
      </c>
    </row>
    <row r="113" spans="1:31" ht="24.95" customHeight="1" x14ac:dyDescent="0.2">
      <c r="A113" s="1249"/>
      <c r="B113" s="1260"/>
      <c r="C113" s="1264"/>
      <c r="D113" s="1228"/>
      <c r="E113" s="1228"/>
      <c r="F113" s="1246"/>
      <c r="G113" s="1231"/>
      <c r="H113" s="1238"/>
      <c r="I113" s="823" t="s">
        <v>601</v>
      </c>
      <c r="J113" s="824"/>
      <c r="K113" s="825"/>
      <c r="L113" s="826"/>
      <c r="M113" s="827"/>
      <c r="N113" s="825"/>
      <c r="O113" s="826">
        <v>0.05</v>
      </c>
      <c r="P113" s="827"/>
      <c r="Q113" s="825"/>
      <c r="R113" s="826"/>
      <c r="S113" s="827"/>
      <c r="T113" s="825"/>
      <c r="U113" s="828"/>
      <c r="V113" s="829">
        <f>SUM(J113:L113)*H112</f>
        <v>0</v>
      </c>
      <c r="W113" s="830">
        <f>SUM(M113:O113)*H112</f>
        <v>5.000000000000001E-3</v>
      </c>
      <c r="X113" s="830">
        <f>SUM(P113:R113)*H112</f>
        <v>0</v>
      </c>
      <c r="Y113" s="830">
        <f>SUM(S113:U113)*H112</f>
        <v>0</v>
      </c>
      <c r="Z113" s="964">
        <f t="shared" ref="Z113" si="54">MAX(V113:Y113)</f>
        <v>5.000000000000001E-3</v>
      </c>
      <c r="AA113" s="1271"/>
      <c r="AB113" s="1276"/>
      <c r="AC113" s="980"/>
      <c r="AD113" s="1534"/>
      <c r="AE113" s="984" t="s">
        <v>559</v>
      </c>
    </row>
    <row r="114" spans="1:31" ht="24.95" customHeight="1" x14ac:dyDescent="0.2">
      <c r="A114" s="1249"/>
      <c r="B114" s="1260"/>
      <c r="C114" s="1264"/>
      <c r="D114" s="1228"/>
      <c r="E114" s="1228"/>
      <c r="F114" s="1246"/>
      <c r="G114" s="1231" t="s">
        <v>653</v>
      </c>
      <c r="H114" s="1238">
        <v>0.3</v>
      </c>
      <c r="I114" s="838" t="s">
        <v>600</v>
      </c>
      <c r="J114" s="839"/>
      <c r="K114" s="840"/>
      <c r="L114" s="841"/>
      <c r="M114" s="842"/>
      <c r="N114" s="840"/>
      <c r="O114" s="841"/>
      <c r="P114" s="842"/>
      <c r="Q114" s="840"/>
      <c r="R114" s="841">
        <v>0.2</v>
      </c>
      <c r="S114" s="842"/>
      <c r="T114" s="840"/>
      <c r="U114" s="843">
        <v>1</v>
      </c>
      <c r="V114" s="844">
        <f>SUM(J114:L114)*H114</f>
        <v>0</v>
      </c>
      <c r="W114" s="845">
        <f>SUM(M114:O114)*H114</f>
        <v>0</v>
      </c>
      <c r="X114" s="845">
        <f>SUM(P114:R114)*H114</f>
        <v>0.06</v>
      </c>
      <c r="Y114" s="845">
        <f>SUM(S114:U114)*H114</f>
        <v>0.3</v>
      </c>
      <c r="Z114" s="965">
        <f>MAX(V114:Y114)</f>
        <v>0.3</v>
      </c>
      <c r="AA114" s="1271"/>
      <c r="AB114" s="1276"/>
      <c r="AC114" s="980"/>
      <c r="AD114" s="1534" t="str">
        <f>+IF(Z115&gt;Z114,"SUPERADA",IF(Z115=Z114,"EQUILIBRADA",IF(Z115&lt;Z114,"PARA MEJORAR")))</f>
        <v>PARA MEJORAR</v>
      </c>
      <c r="AE114" s="984" t="s">
        <v>559</v>
      </c>
    </row>
    <row r="115" spans="1:31" ht="24.95" customHeight="1" x14ac:dyDescent="0.2">
      <c r="A115" s="1249"/>
      <c r="B115" s="1260"/>
      <c r="C115" s="1264"/>
      <c r="D115" s="1228"/>
      <c r="E115" s="1228"/>
      <c r="F115" s="1246"/>
      <c r="G115" s="1231"/>
      <c r="H115" s="1238"/>
      <c r="I115" s="823" t="s">
        <v>601</v>
      </c>
      <c r="J115" s="824"/>
      <c r="K115" s="825"/>
      <c r="L115" s="826"/>
      <c r="M115" s="827"/>
      <c r="N115" s="825"/>
      <c r="O115" s="826"/>
      <c r="P115" s="827"/>
      <c r="Q115" s="825"/>
      <c r="R115" s="826"/>
      <c r="S115" s="827"/>
      <c r="T115" s="825"/>
      <c r="U115" s="828"/>
      <c r="V115" s="829">
        <f>SUM(J115:L115)*H114</f>
        <v>0</v>
      </c>
      <c r="W115" s="830">
        <f>SUM(M115:O115)*H114</f>
        <v>0</v>
      </c>
      <c r="X115" s="830">
        <f>SUM(P115:R115)*H114</f>
        <v>0</v>
      </c>
      <c r="Y115" s="830">
        <f>SUM(S115:U115)*H114</f>
        <v>0</v>
      </c>
      <c r="Z115" s="964">
        <f t="shared" ref="Z115" si="55">MAX(V115:Y115)</f>
        <v>0</v>
      </c>
      <c r="AA115" s="1271"/>
      <c r="AB115" s="1276"/>
      <c r="AC115" s="980"/>
      <c r="AD115" s="1534"/>
      <c r="AE115" s="984" t="s">
        <v>559</v>
      </c>
    </row>
    <row r="116" spans="1:31" ht="24.95" customHeight="1" x14ac:dyDescent="0.2">
      <c r="A116" s="1249"/>
      <c r="B116" s="1260"/>
      <c r="C116" s="1264"/>
      <c r="D116" s="1228"/>
      <c r="E116" s="1228"/>
      <c r="F116" s="1246"/>
      <c r="G116" s="1231" t="s">
        <v>654</v>
      </c>
      <c r="H116" s="1238">
        <v>0.3</v>
      </c>
      <c r="I116" s="838" t="s">
        <v>600</v>
      </c>
      <c r="J116" s="839"/>
      <c r="K116" s="840"/>
      <c r="L116" s="841"/>
      <c r="M116" s="842"/>
      <c r="N116" s="840"/>
      <c r="O116" s="841"/>
      <c r="P116" s="842"/>
      <c r="Q116" s="840"/>
      <c r="R116" s="841"/>
      <c r="S116" s="842"/>
      <c r="T116" s="840"/>
      <c r="U116" s="843">
        <v>1</v>
      </c>
      <c r="V116" s="844">
        <f>SUM(J116:L116)*H116</f>
        <v>0</v>
      </c>
      <c r="W116" s="845">
        <f>SUM(M116:O116)*H116</f>
        <v>0</v>
      </c>
      <c r="X116" s="845">
        <f>SUM(P116:R116)*H116</f>
        <v>0</v>
      </c>
      <c r="Y116" s="845">
        <f>SUM(S116:U116)*H116</f>
        <v>0.3</v>
      </c>
      <c r="Z116" s="965">
        <f>MAX(V116:Y116)</f>
        <v>0.3</v>
      </c>
      <c r="AA116" s="1271"/>
      <c r="AB116" s="1276"/>
      <c r="AC116" s="980"/>
      <c r="AD116" s="1534" t="str">
        <f>+IF(Z117&gt;Z116,"SUPERADA",IF(Z117=Z116,"EQUILIBRADA",IF(Z117&lt;Z116,"PARA MEJORAR")))</f>
        <v>PARA MEJORAR</v>
      </c>
      <c r="AE116" s="984" t="s">
        <v>559</v>
      </c>
    </row>
    <row r="117" spans="1:31" ht="24.95" customHeight="1" thickBot="1" x14ac:dyDescent="0.25">
      <c r="A117" s="1249"/>
      <c r="B117" s="1260"/>
      <c r="C117" s="1264"/>
      <c r="D117" s="1228"/>
      <c r="E117" s="1228"/>
      <c r="F117" s="1246"/>
      <c r="G117" s="1240"/>
      <c r="H117" s="1241"/>
      <c r="I117" s="847" t="s">
        <v>601</v>
      </c>
      <c r="J117" s="848"/>
      <c r="K117" s="849"/>
      <c r="L117" s="850"/>
      <c r="M117" s="851"/>
      <c r="N117" s="849"/>
      <c r="O117" s="850"/>
      <c r="P117" s="851"/>
      <c r="Q117" s="849"/>
      <c r="R117" s="850"/>
      <c r="S117" s="851"/>
      <c r="T117" s="849"/>
      <c r="U117" s="852"/>
      <c r="V117" s="853">
        <f>SUM(J117:L117)*H116</f>
        <v>0</v>
      </c>
      <c r="W117" s="854">
        <f>SUM(M117:O117)*H116</f>
        <v>0</v>
      </c>
      <c r="X117" s="854">
        <f>SUM(P117:R117)*H116</f>
        <v>0</v>
      </c>
      <c r="Y117" s="854">
        <f>SUM(S117:U117)*H116</f>
        <v>0</v>
      </c>
      <c r="Z117" s="966">
        <f t="shared" ref="Z117" si="56">MAX(V117:Y117)</f>
        <v>0</v>
      </c>
      <c r="AA117" s="1271"/>
      <c r="AB117" s="1276"/>
      <c r="AC117" s="981"/>
      <c r="AD117" s="1535"/>
      <c r="AE117" s="984" t="s">
        <v>559</v>
      </c>
    </row>
    <row r="118" spans="1:31" ht="24.95" customHeight="1" x14ac:dyDescent="0.2">
      <c r="A118" s="1249"/>
      <c r="B118" s="1260"/>
      <c r="C118" s="1264"/>
      <c r="D118" s="1227" t="s">
        <v>205</v>
      </c>
      <c r="E118" s="1227" t="s">
        <v>202</v>
      </c>
      <c r="F118" s="1287" t="s">
        <v>203</v>
      </c>
      <c r="G118" s="1288" t="s">
        <v>655</v>
      </c>
      <c r="H118" s="1226">
        <v>0.3</v>
      </c>
      <c r="I118" s="832" t="s">
        <v>600</v>
      </c>
      <c r="J118" s="833"/>
      <c r="K118" s="834"/>
      <c r="L118" s="835">
        <v>0.05</v>
      </c>
      <c r="M118" s="836"/>
      <c r="N118" s="834"/>
      <c r="O118" s="835">
        <v>0.15</v>
      </c>
      <c r="P118" s="836"/>
      <c r="Q118" s="834"/>
      <c r="R118" s="835">
        <v>0.25</v>
      </c>
      <c r="S118" s="836"/>
      <c r="T118" s="834"/>
      <c r="U118" s="837">
        <v>1</v>
      </c>
      <c r="V118" s="821">
        <f>SUM(J118:L118)*H118</f>
        <v>1.4999999999999999E-2</v>
      </c>
      <c r="W118" s="822">
        <f>SUM(M118:O118)*H118</f>
        <v>4.4999999999999998E-2</v>
      </c>
      <c r="X118" s="822">
        <f>SUM(P118:R118)*H118</f>
        <v>7.4999999999999997E-2</v>
      </c>
      <c r="Y118" s="822">
        <f>SUM(S118:U118)*H118</f>
        <v>0.3</v>
      </c>
      <c r="Z118" s="963">
        <f>MAX(V118:Y118)</f>
        <v>0.3</v>
      </c>
      <c r="AA118" s="1284" t="s">
        <v>1151</v>
      </c>
      <c r="AB118" s="1275">
        <v>18</v>
      </c>
      <c r="AC118" s="979"/>
      <c r="AD118" s="1533" t="str">
        <f>+IF(Z119&gt;Z118,"SUPERADA",IF(Z119=Z118,"EQUILIBRADA",IF(Z119&lt;Z118,"PARA MEJORAR")))</f>
        <v>PARA MEJORAR</v>
      </c>
      <c r="AE118" s="984" t="s">
        <v>559</v>
      </c>
    </row>
    <row r="119" spans="1:31" ht="24.95" customHeight="1" x14ac:dyDescent="0.2">
      <c r="A119" s="1249"/>
      <c r="B119" s="1260"/>
      <c r="C119" s="1264"/>
      <c r="D119" s="1228"/>
      <c r="E119" s="1228"/>
      <c r="F119" s="1246"/>
      <c r="G119" s="1231"/>
      <c r="H119" s="1238"/>
      <c r="I119" s="823" t="s">
        <v>601</v>
      </c>
      <c r="J119" s="824"/>
      <c r="K119" s="825"/>
      <c r="L119" s="826">
        <v>0.05</v>
      </c>
      <c r="M119" s="827"/>
      <c r="N119" s="825"/>
      <c r="O119" s="826">
        <v>0.15</v>
      </c>
      <c r="P119" s="827"/>
      <c r="Q119" s="825"/>
      <c r="R119" s="826"/>
      <c r="S119" s="827"/>
      <c r="T119" s="825"/>
      <c r="U119" s="828"/>
      <c r="V119" s="829">
        <f>SUM(J119:L119)*H118</f>
        <v>1.4999999999999999E-2</v>
      </c>
      <c r="W119" s="830">
        <f>SUM(M119:O119)*H118</f>
        <v>4.4999999999999998E-2</v>
      </c>
      <c r="X119" s="830">
        <f>SUM(P119:R119)*H118</f>
        <v>0</v>
      </c>
      <c r="Y119" s="830">
        <f>SUM(S119:U119)*H118</f>
        <v>0</v>
      </c>
      <c r="Z119" s="964">
        <f t="shared" ref="Z119" si="57">MAX(V119:Y119)</f>
        <v>4.4999999999999998E-2</v>
      </c>
      <c r="AA119" s="1285"/>
      <c r="AB119" s="1276"/>
      <c r="AC119" s="980"/>
      <c r="AD119" s="1534"/>
      <c r="AE119" s="984" t="s">
        <v>559</v>
      </c>
    </row>
    <row r="120" spans="1:31" ht="24.95" customHeight="1" x14ac:dyDescent="0.2">
      <c r="A120" s="1249"/>
      <c r="B120" s="1260"/>
      <c r="C120" s="1264"/>
      <c r="D120" s="1228"/>
      <c r="E120" s="1228"/>
      <c r="F120" s="1246"/>
      <c r="G120" s="1267" t="s">
        <v>656</v>
      </c>
      <c r="H120" s="1238">
        <v>0.3</v>
      </c>
      <c r="I120" s="838" t="s">
        <v>600</v>
      </c>
      <c r="J120" s="839"/>
      <c r="K120" s="840"/>
      <c r="L120" s="841"/>
      <c r="M120" s="842"/>
      <c r="N120" s="840"/>
      <c r="O120" s="841">
        <v>0.15</v>
      </c>
      <c r="P120" s="842"/>
      <c r="Q120" s="840"/>
      <c r="R120" s="841">
        <v>0.25</v>
      </c>
      <c r="S120" s="842"/>
      <c r="T120" s="840"/>
      <c r="U120" s="843">
        <v>1</v>
      </c>
      <c r="V120" s="844">
        <f>SUM(J120:L120)*H120</f>
        <v>0</v>
      </c>
      <c r="W120" s="845">
        <f>SUM(M120:O120)*H120</f>
        <v>4.4999999999999998E-2</v>
      </c>
      <c r="X120" s="845">
        <f>SUM(P120:R120)*H120</f>
        <v>7.4999999999999997E-2</v>
      </c>
      <c r="Y120" s="845">
        <f>SUM(S120:U120)*H120</f>
        <v>0.3</v>
      </c>
      <c r="Z120" s="965">
        <f>MAX(V120:Y120)</f>
        <v>0.3</v>
      </c>
      <c r="AA120" s="1285"/>
      <c r="AB120" s="1276"/>
      <c r="AC120" s="980"/>
      <c r="AD120" s="1534" t="str">
        <f>+IF(Z121&gt;Z120,"SUPERADA",IF(Z121=Z120,"EQUILIBRADA",IF(Z121&lt;Z120,"PARA MEJORAR")))</f>
        <v>PARA MEJORAR</v>
      </c>
      <c r="AE120" s="984" t="s">
        <v>559</v>
      </c>
    </row>
    <row r="121" spans="1:31" ht="24.95" customHeight="1" x14ac:dyDescent="0.2">
      <c r="A121" s="1249"/>
      <c r="B121" s="1260"/>
      <c r="C121" s="1264"/>
      <c r="D121" s="1228"/>
      <c r="E121" s="1228"/>
      <c r="F121" s="1246"/>
      <c r="G121" s="1231"/>
      <c r="H121" s="1238"/>
      <c r="I121" s="823" t="s">
        <v>601</v>
      </c>
      <c r="J121" s="824"/>
      <c r="K121" s="825"/>
      <c r="L121" s="826"/>
      <c r="M121" s="827"/>
      <c r="N121" s="825"/>
      <c r="O121" s="826">
        <v>0</v>
      </c>
      <c r="P121" s="827"/>
      <c r="Q121" s="825"/>
      <c r="R121" s="826"/>
      <c r="S121" s="827"/>
      <c r="T121" s="825"/>
      <c r="U121" s="828"/>
      <c r="V121" s="829">
        <f>SUM(J121:L121)*H120</f>
        <v>0</v>
      </c>
      <c r="W121" s="830">
        <f>SUM(M121:O121)*H120</f>
        <v>0</v>
      </c>
      <c r="X121" s="830">
        <f>SUM(P121:R121)*H120</f>
        <v>0</v>
      </c>
      <c r="Y121" s="830">
        <f>SUM(S121:U121)*H120</f>
        <v>0</v>
      </c>
      <c r="Z121" s="964">
        <f t="shared" ref="Z121" si="58">MAX(V121:Y121)</f>
        <v>0</v>
      </c>
      <c r="AA121" s="1285"/>
      <c r="AB121" s="1276"/>
      <c r="AC121" s="980"/>
      <c r="AD121" s="1534"/>
      <c r="AE121" s="984" t="s">
        <v>559</v>
      </c>
    </row>
    <row r="122" spans="1:31" ht="24.95" customHeight="1" x14ac:dyDescent="0.2">
      <c r="A122" s="1249"/>
      <c r="B122" s="1260"/>
      <c r="C122" s="1264"/>
      <c r="D122" s="1228"/>
      <c r="E122" s="1228"/>
      <c r="F122" s="1246"/>
      <c r="G122" s="1267" t="s">
        <v>657</v>
      </c>
      <c r="H122" s="1238">
        <v>0.2</v>
      </c>
      <c r="I122" s="838" t="s">
        <v>600</v>
      </c>
      <c r="J122" s="839"/>
      <c r="K122" s="840"/>
      <c r="L122" s="841"/>
      <c r="M122" s="842"/>
      <c r="N122" s="840"/>
      <c r="O122" s="841"/>
      <c r="P122" s="842"/>
      <c r="Q122" s="840"/>
      <c r="R122" s="841"/>
      <c r="S122" s="842"/>
      <c r="T122" s="840"/>
      <c r="U122" s="843">
        <v>1</v>
      </c>
      <c r="V122" s="844">
        <f>SUM(J122:L122)*H122</f>
        <v>0</v>
      </c>
      <c r="W122" s="845">
        <f>SUM(M122:O122)*H122</f>
        <v>0</v>
      </c>
      <c r="X122" s="845">
        <f>SUM(P122:R122)*H122</f>
        <v>0</v>
      </c>
      <c r="Y122" s="845">
        <f>SUM(S122:U122)*H122</f>
        <v>0.2</v>
      </c>
      <c r="Z122" s="965">
        <f>MAX(V122:Y122)</f>
        <v>0.2</v>
      </c>
      <c r="AA122" s="1285"/>
      <c r="AB122" s="1276"/>
      <c r="AC122" s="980"/>
      <c r="AD122" s="1534" t="str">
        <f>+IF(Z123&gt;Z122,"SUPERADA",IF(Z123=Z122,"EQUILIBRADA",IF(Z123&lt;Z122,"PARA MEJORAR")))</f>
        <v>PARA MEJORAR</v>
      </c>
      <c r="AE122" s="984" t="s">
        <v>559</v>
      </c>
    </row>
    <row r="123" spans="1:31" ht="24.95" customHeight="1" x14ac:dyDescent="0.2">
      <c r="A123" s="1249"/>
      <c r="B123" s="1260"/>
      <c r="C123" s="1264"/>
      <c r="D123" s="1228"/>
      <c r="E123" s="1228"/>
      <c r="F123" s="1246"/>
      <c r="G123" s="1231"/>
      <c r="H123" s="1238"/>
      <c r="I123" s="823" t="s">
        <v>601</v>
      </c>
      <c r="J123" s="824"/>
      <c r="K123" s="825"/>
      <c r="L123" s="826"/>
      <c r="M123" s="827"/>
      <c r="N123" s="825"/>
      <c r="O123" s="826"/>
      <c r="P123" s="827"/>
      <c r="Q123" s="825"/>
      <c r="R123" s="826"/>
      <c r="S123" s="827"/>
      <c r="T123" s="825"/>
      <c r="U123" s="828"/>
      <c r="V123" s="829">
        <f>SUM(J123:L123)*H122</f>
        <v>0</v>
      </c>
      <c r="W123" s="830">
        <f>SUM(M123:O123)*H122</f>
        <v>0</v>
      </c>
      <c r="X123" s="830">
        <f>SUM(P123:R123)*H122</f>
        <v>0</v>
      </c>
      <c r="Y123" s="830">
        <f>SUM(S123:U123)*H122</f>
        <v>0</v>
      </c>
      <c r="Z123" s="964">
        <f t="shared" ref="Z123" si="59">MAX(V123:Y123)</f>
        <v>0</v>
      </c>
      <c r="AA123" s="1285"/>
      <c r="AB123" s="1276"/>
      <c r="AC123" s="980"/>
      <c r="AD123" s="1534"/>
      <c r="AE123" s="984" t="s">
        <v>559</v>
      </c>
    </row>
    <row r="124" spans="1:31" ht="24.95" customHeight="1" x14ac:dyDescent="0.2">
      <c r="A124" s="1249"/>
      <c r="B124" s="1260"/>
      <c r="C124" s="1264"/>
      <c r="D124" s="1228"/>
      <c r="E124" s="1228"/>
      <c r="F124" s="1246"/>
      <c r="G124" s="1267" t="s">
        <v>658</v>
      </c>
      <c r="H124" s="1238">
        <v>0.2</v>
      </c>
      <c r="I124" s="838" t="s">
        <v>600</v>
      </c>
      <c r="J124" s="839"/>
      <c r="K124" s="840"/>
      <c r="L124" s="841"/>
      <c r="M124" s="842"/>
      <c r="N124" s="840"/>
      <c r="O124" s="841"/>
      <c r="P124" s="842"/>
      <c r="Q124" s="840"/>
      <c r="R124" s="841"/>
      <c r="S124" s="842"/>
      <c r="T124" s="840"/>
      <c r="U124" s="843">
        <v>1</v>
      </c>
      <c r="V124" s="844">
        <f>SUM(J124:L124)*H124</f>
        <v>0</v>
      </c>
      <c r="W124" s="845">
        <f>SUM(M124:O124)*H124</f>
        <v>0</v>
      </c>
      <c r="X124" s="845">
        <f>SUM(P124:R124)*H124</f>
        <v>0</v>
      </c>
      <c r="Y124" s="845">
        <f>SUM(S124:U124)*H124</f>
        <v>0.2</v>
      </c>
      <c r="Z124" s="965">
        <f>MAX(V124:Y124)</f>
        <v>0.2</v>
      </c>
      <c r="AA124" s="1285"/>
      <c r="AB124" s="1276"/>
      <c r="AC124" s="980"/>
      <c r="AD124" s="1534" t="str">
        <f>+IF(Z125&gt;Z124,"SUPERADA",IF(Z125=Z124,"EQUILIBRADA",IF(Z125&lt;Z124,"PARA MEJORAR")))</f>
        <v>PARA MEJORAR</v>
      </c>
      <c r="AE124" s="984" t="s">
        <v>559</v>
      </c>
    </row>
    <row r="125" spans="1:31" ht="24.95" customHeight="1" thickBot="1" x14ac:dyDescent="0.25">
      <c r="A125" s="1249"/>
      <c r="B125" s="1260"/>
      <c r="C125" s="1264"/>
      <c r="D125" s="1228"/>
      <c r="E125" s="1228"/>
      <c r="F125" s="1246"/>
      <c r="G125" s="1240"/>
      <c r="H125" s="1241"/>
      <c r="I125" s="847" t="s">
        <v>601</v>
      </c>
      <c r="J125" s="848"/>
      <c r="K125" s="849"/>
      <c r="L125" s="850"/>
      <c r="M125" s="851"/>
      <c r="N125" s="849"/>
      <c r="O125" s="850"/>
      <c r="P125" s="851"/>
      <c r="Q125" s="849"/>
      <c r="R125" s="850"/>
      <c r="S125" s="851"/>
      <c r="T125" s="849"/>
      <c r="U125" s="852"/>
      <c r="V125" s="853">
        <f>SUM(J125:L125)*H124</f>
        <v>0</v>
      </c>
      <c r="W125" s="854">
        <f>SUM(M125:O125)*H124</f>
        <v>0</v>
      </c>
      <c r="X125" s="854">
        <f>SUM(P125:R125)*H124</f>
        <v>0</v>
      </c>
      <c r="Y125" s="854">
        <f>SUM(S125:U125)*H124</f>
        <v>0</v>
      </c>
      <c r="Z125" s="966">
        <f t="shared" ref="Z125" si="60">MAX(V125:Y125)</f>
        <v>0</v>
      </c>
      <c r="AA125" s="1285"/>
      <c r="AB125" s="1277"/>
      <c r="AC125" s="981"/>
      <c r="AD125" s="1535"/>
      <c r="AE125" s="984" t="s">
        <v>559</v>
      </c>
    </row>
    <row r="126" spans="1:31" ht="24.95" customHeight="1" x14ac:dyDescent="0.2">
      <c r="A126" s="1249"/>
      <c r="B126" s="1291" t="s">
        <v>1104</v>
      </c>
      <c r="C126" s="1291" t="s">
        <v>41</v>
      </c>
      <c r="D126" s="1293" t="s">
        <v>399</v>
      </c>
      <c r="E126" s="1295" t="s">
        <v>427</v>
      </c>
      <c r="F126" s="1295" t="s">
        <v>426</v>
      </c>
      <c r="G126" s="1289" t="s">
        <v>659</v>
      </c>
      <c r="H126" s="1290">
        <v>0.25</v>
      </c>
      <c r="I126" s="832" t="s">
        <v>600</v>
      </c>
      <c r="J126" s="894"/>
      <c r="K126" s="834"/>
      <c r="L126" s="835"/>
      <c r="M126" s="836"/>
      <c r="N126" s="834"/>
      <c r="O126" s="835"/>
      <c r="P126" s="836"/>
      <c r="Q126" s="834"/>
      <c r="R126" s="835"/>
      <c r="S126" s="836"/>
      <c r="T126" s="834"/>
      <c r="U126" s="837">
        <v>1</v>
      </c>
      <c r="V126" s="821">
        <f>SUM(J126:L126)*H126</f>
        <v>0</v>
      </c>
      <c r="W126" s="822">
        <f>SUM(M126:O126)*H126</f>
        <v>0</v>
      </c>
      <c r="X126" s="822">
        <f>SUM(P126:R126)*H126</f>
        <v>0</v>
      </c>
      <c r="Y126" s="822">
        <f>SUM(S126:U126)*H126</f>
        <v>0.25</v>
      </c>
      <c r="Z126" s="963">
        <f>MAX(V126:Y126)</f>
        <v>0.25</v>
      </c>
      <c r="AA126" s="1300" t="s">
        <v>1147</v>
      </c>
      <c r="AB126" s="1275">
        <v>19</v>
      </c>
      <c r="AC126" s="979"/>
      <c r="AD126" s="1533" t="str">
        <f>+IF(Z127&gt;Z126,"SUPERADA",IF(Z127=Z126,"EQUILIBRADA",IF(Z127&lt;Z126,"PARA MEJORAR")))</f>
        <v>EQUILIBRADA</v>
      </c>
      <c r="AE126" s="985" t="s">
        <v>562</v>
      </c>
    </row>
    <row r="127" spans="1:31" ht="24.95" customHeight="1" x14ac:dyDescent="0.2">
      <c r="A127" s="1249"/>
      <c r="B127" s="1292"/>
      <c r="C127" s="1292"/>
      <c r="D127" s="1224"/>
      <c r="E127" s="1296"/>
      <c r="F127" s="1296"/>
      <c r="G127" s="1223"/>
      <c r="H127" s="1207"/>
      <c r="I127" s="823" t="s">
        <v>601</v>
      </c>
      <c r="J127" s="824"/>
      <c r="K127" s="825"/>
      <c r="L127" s="826"/>
      <c r="M127" s="827"/>
      <c r="N127" s="825"/>
      <c r="O127" s="826">
        <v>1</v>
      </c>
      <c r="P127" s="827"/>
      <c r="Q127" s="825"/>
      <c r="R127" s="826"/>
      <c r="S127" s="827"/>
      <c r="T127" s="825"/>
      <c r="U127" s="828"/>
      <c r="V127" s="829">
        <f>SUM(J127:L127)*H126</f>
        <v>0</v>
      </c>
      <c r="W127" s="830">
        <f>SUM(M127:O127)*H126</f>
        <v>0.25</v>
      </c>
      <c r="X127" s="830">
        <f>SUM(P127:R127)*H126</f>
        <v>0</v>
      </c>
      <c r="Y127" s="830">
        <f>SUM(S127:U127)*H126</f>
        <v>0</v>
      </c>
      <c r="Z127" s="964">
        <f t="shared" ref="Z127" si="61">MAX(V127:Y127)</f>
        <v>0.25</v>
      </c>
      <c r="AA127" s="1301"/>
      <c r="AB127" s="1276"/>
      <c r="AC127" s="980"/>
      <c r="AD127" s="1534"/>
      <c r="AE127" s="986" t="s">
        <v>562</v>
      </c>
    </row>
    <row r="128" spans="1:31" ht="24.95" customHeight="1" x14ac:dyDescent="0.2">
      <c r="A128" s="1249"/>
      <c r="B128" s="1292"/>
      <c r="C128" s="1292"/>
      <c r="D128" s="1224"/>
      <c r="E128" s="1296"/>
      <c r="F128" s="1296"/>
      <c r="G128" s="1208" t="s">
        <v>660</v>
      </c>
      <c r="H128" s="1207">
        <v>0.25</v>
      </c>
      <c r="I128" s="838" t="s">
        <v>600</v>
      </c>
      <c r="J128" s="839"/>
      <c r="K128" s="840"/>
      <c r="L128" s="841">
        <v>0.25</v>
      </c>
      <c r="M128" s="842"/>
      <c r="N128" s="840"/>
      <c r="O128" s="841">
        <v>0.5</v>
      </c>
      <c r="P128" s="842"/>
      <c r="Q128" s="840"/>
      <c r="R128" s="841">
        <v>0.75</v>
      </c>
      <c r="S128" s="842"/>
      <c r="T128" s="840"/>
      <c r="U128" s="843">
        <v>1</v>
      </c>
      <c r="V128" s="844">
        <f>SUM(J128:L128)*H128</f>
        <v>6.25E-2</v>
      </c>
      <c r="W128" s="845">
        <f>SUM(M128:O128)*H128</f>
        <v>0.125</v>
      </c>
      <c r="X128" s="845">
        <f>SUM(P128:R128)*H128</f>
        <v>0.1875</v>
      </c>
      <c r="Y128" s="845">
        <f>SUM(S128:U128)*H128</f>
        <v>0.25</v>
      </c>
      <c r="Z128" s="965">
        <f>MAX(V128:Y128)</f>
        <v>0.25</v>
      </c>
      <c r="AA128" s="1301"/>
      <c r="AB128" s="1276"/>
      <c r="AC128" s="980"/>
      <c r="AD128" s="1534" t="str">
        <f>+IF(Z129&gt;Z128,"SUPERADA",IF(Z129=Z128,"EQUILIBRADA",IF(Z129&lt;Z128,"PARA MEJORAR")))</f>
        <v>EQUILIBRADA</v>
      </c>
      <c r="AE128" s="986" t="s">
        <v>562</v>
      </c>
    </row>
    <row r="129" spans="1:31" ht="24.95" customHeight="1" x14ac:dyDescent="0.2">
      <c r="A129" s="1249"/>
      <c r="B129" s="1292"/>
      <c r="C129" s="1292"/>
      <c r="D129" s="1224"/>
      <c r="E129" s="1296"/>
      <c r="F129" s="1296"/>
      <c r="G129" s="1223"/>
      <c r="H129" s="1207"/>
      <c r="I129" s="823" t="s">
        <v>601</v>
      </c>
      <c r="J129" s="824"/>
      <c r="K129" s="825"/>
      <c r="L129" s="826">
        <v>0.44</v>
      </c>
      <c r="M129" s="827"/>
      <c r="N129" s="825"/>
      <c r="O129" s="826">
        <v>1</v>
      </c>
      <c r="P129" s="827"/>
      <c r="Q129" s="825"/>
      <c r="R129" s="826"/>
      <c r="S129" s="827"/>
      <c r="T129" s="825"/>
      <c r="U129" s="828"/>
      <c r="V129" s="829">
        <f>SUM(J129:L129)*H128</f>
        <v>0.11</v>
      </c>
      <c r="W129" s="830">
        <f>SUM(M129:O129)*H128</f>
        <v>0.25</v>
      </c>
      <c r="X129" s="830">
        <f>SUM(P129:R129)*H128</f>
        <v>0</v>
      </c>
      <c r="Y129" s="830">
        <f>SUM(S129:U129)*H128</f>
        <v>0</v>
      </c>
      <c r="Z129" s="964">
        <f t="shared" ref="Z129" si="62">MAX(V129:Y129)</f>
        <v>0.25</v>
      </c>
      <c r="AA129" s="1301"/>
      <c r="AB129" s="1276"/>
      <c r="AC129" s="980"/>
      <c r="AD129" s="1534"/>
      <c r="AE129" s="986" t="s">
        <v>562</v>
      </c>
    </row>
    <row r="130" spans="1:31" ht="24.95" customHeight="1" x14ac:dyDescent="0.2">
      <c r="A130" s="1249"/>
      <c r="B130" s="1292"/>
      <c r="C130" s="1292"/>
      <c r="D130" s="1224"/>
      <c r="E130" s="1296"/>
      <c r="F130" s="1296"/>
      <c r="G130" s="1208" t="s">
        <v>661</v>
      </c>
      <c r="H130" s="1207">
        <v>0.25</v>
      </c>
      <c r="I130" s="838" t="s">
        <v>600</v>
      </c>
      <c r="J130" s="839"/>
      <c r="K130" s="840"/>
      <c r="L130" s="841">
        <v>0.25</v>
      </c>
      <c r="M130" s="842"/>
      <c r="N130" s="840"/>
      <c r="O130" s="841">
        <v>0.33</v>
      </c>
      <c r="P130" s="842"/>
      <c r="Q130" s="840"/>
      <c r="R130" s="841">
        <v>0.5</v>
      </c>
      <c r="S130" s="842"/>
      <c r="T130" s="840"/>
      <c r="U130" s="843">
        <v>1</v>
      </c>
      <c r="V130" s="844">
        <f>SUM(J130:L130)*H130</f>
        <v>6.25E-2</v>
      </c>
      <c r="W130" s="845">
        <f>SUM(M130:O130)*H130</f>
        <v>8.2500000000000004E-2</v>
      </c>
      <c r="X130" s="845">
        <f>SUM(P130:R130)*H130</f>
        <v>0.125</v>
      </c>
      <c r="Y130" s="845">
        <f>SUM(S130:U130)*H130</f>
        <v>0.25</v>
      </c>
      <c r="Z130" s="965">
        <f>MAX(V130:Y130)</f>
        <v>0.25</v>
      </c>
      <c r="AA130" s="1301"/>
      <c r="AB130" s="1276"/>
      <c r="AC130" s="980"/>
      <c r="AD130" s="1534" t="str">
        <f>+IF(Z131&gt;Z130,"SUPERADA",IF(Z131=Z130,"EQUILIBRADA",IF(Z131&lt;Z130,"PARA MEJORAR")))</f>
        <v>PARA MEJORAR</v>
      </c>
      <c r="AE130" s="986" t="s">
        <v>562</v>
      </c>
    </row>
    <row r="131" spans="1:31" ht="24.95" customHeight="1" x14ac:dyDescent="0.2">
      <c r="A131" s="1249"/>
      <c r="B131" s="1292"/>
      <c r="C131" s="1292"/>
      <c r="D131" s="1224"/>
      <c r="E131" s="1296"/>
      <c r="F131" s="1296"/>
      <c r="G131" s="1223"/>
      <c r="H131" s="1207"/>
      <c r="I131" s="823" t="s">
        <v>601</v>
      </c>
      <c r="J131" s="824"/>
      <c r="K131" s="825"/>
      <c r="L131" s="826">
        <v>0.44</v>
      </c>
      <c r="M131" s="827"/>
      <c r="N131" s="825"/>
      <c r="O131" s="826">
        <v>0.44</v>
      </c>
      <c r="P131" s="827"/>
      <c r="Q131" s="825"/>
      <c r="R131" s="826"/>
      <c r="S131" s="827"/>
      <c r="T131" s="825"/>
      <c r="U131" s="828"/>
      <c r="V131" s="829">
        <f>SUM(J131:L131)*H130</f>
        <v>0.11</v>
      </c>
      <c r="W131" s="830">
        <f>SUM(M131:O131)*H130</f>
        <v>0.11</v>
      </c>
      <c r="X131" s="830">
        <f>SUM(P131:R131)*H130</f>
        <v>0</v>
      </c>
      <c r="Y131" s="830">
        <f>SUM(S131:U131)*H130</f>
        <v>0</v>
      </c>
      <c r="Z131" s="964">
        <f t="shared" ref="Z131" si="63">MAX(V131:Y131)</f>
        <v>0.11</v>
      </c>
      <c r="AA131" s="1301"/>
      <c r="AB131" s="1276"/>
      <c r="AC131" s="980"/>
      <c r="AD131" s="1534"/>
      <c r="AE131" s="986" t="s">
        <v>562</v>
      </c>
    </row>
    <row r="132" spans="1:31" ht="24.95" customHeight="1" x14ac:dyDescent="0.2">
      <c r="A132" s="1249"/>
      <c r="B132" s="1292"/>
      <c r="C132" s="1292"/>
      <c r="D132" s="1224"/>
      <c r="E132" s="1296"/>
      <c r="F132" s="1296"/>
      <c r="G132" s="1208" t="s">
        <v>662</v>
      </c>
      <c r="H132" s="1207">
        <v>0.25</v>
      </c>
      <c r="I132" s="838" t="s">
        <v>600</v>
      </c>
      <c r="J132" s="839"/>
      <c r="K132" s="840"/>
      <c r="L132" s="841">
        <v>0.25</v>
      </c>
      <c r="M132" s="842"/>
      <c r="N132" s="840"/>
      <c r="O132" s="841">
        <v>0.33</v>
      </c>
      <c r="P132" s="842"/>
      <c r="Q132" s="840"/>
      <c r="R132" s="841">
        <v>0.5</v>
      </c>
      <c r="S132" s="842"/>
      <c r="T132" s="840"/>
      <c r="U132" s="843">
        <v>1</v>
      </c>
      <c r="V132" s="844">
        <f>SUM(J132:L132)*H132</f>
        <v>6.25E-2</v>
      </c>
      <c r="W132" s="845">
        <f>SUM(M132:O132)*H132</f>
        <v>8.2500000000000004E-2</v>
      </c>
      <c r="X132" s="845">
        <f>SUM(P132:R132)*H132</f>
        <v>0.125</v>
      </c>
      <c r="Y132" s="845">
        <f>SUM(S132:U132)*H132</f>
        <v>0.25</v>
      </c>
      <c r="Z132" s="965">
        <f>MAX(V132:Y132)</f>
        <v>0.25</v>
      </c>
      <c r="AA132" s="1301"/>
      <c r="AB132" s="1276"/>
      <c r="AC132" s="980"/>
      <c r="AD132" s="1534" t="str">
        <f>+IF(Z133&gt;Z132,"SUPERADA",IF(Z133=Z132,"EQUILIBRADA",IF(Z133&lt;Z132,"PARA MEJORAR")))</f>
        <v>PARA MEJORAR</v>
      </c>
      <c r="AE132" s="986" t="s">
        <v>562</v>
      </c>
    </row>
    <row r="133" spans="1:31" ht="24.95" customHeight="1" thickBot="1" x14ac:dyDescent="0.25">
      <c r="A133" s="1249"/>
      <c r="B133" s="1292"/>
      <c r="C133" s="1292"/>
      <c r="D133" s="1294"/>
      <c r="E133" s="1297"/>
      <c r="F133" s="1297"/>
      <c r="G133" s="1209"/>
      <c r="H133" s="1210"/>
      <c r="I133" s="847" t="s">
        <v>601</v>
      </c>
      <c r="J133" s="848"/>
      <c r="K133" s="849"/>
      <c r="L133" s="850">
        <v>0.44</v>
      </c>
      <c r="M133" s="851"/>
      <c r="N133" s="849"/>
      <c r="O133" s="850">
        <v>0.44</v>
      </c>
      <c r="P133" s="851"/>
      <c r="Q133" s="849"/>
      <c r="R133" s="850"/>
      <c r="S133" s="851"/>
      <c r="T133" s="849"/>
      <c r="U133" s="852"/>
      <c r="V133" s="853">
        <f>SUM(J133:L133)*H132</f>
        <v>0.11</v>
      </c>
      <c r="W133" s="854">
        <f>SUM(M133:O133)*H132</f>
        <v>0.11</v>
      </c>
      <c r="X133" s="854">
        <f>SUM(P133:R133)*H132</f>
        <v>0</v>
      </c>
      <c r="Y133" s="854">
        <f>SUM(S133:U133)*H132</f>
        <v>0</v>
      </c>
      <c r="Z133" s="966">
        <f t="shared" ref="Z133" si="64">MAX(V133:Y133)</f>
        <v>0.11</v>
      </c>
      <c r="AA133" s="1301"/>
      <c r="AB133" s="1277"/>
      <c r="AC133" s="981"/>
      <c r="AD133" s="1535"/>
      <c r="AE133" s="986" t="s">
        <v>562</v>
      </c>
    </row>
    <row r="134" spans="1:31" ht="24.95" customHeight="1" x14ac:dyDescent="0.2">
      <c r="A134" s="1249"/>
      <c r="B134" s="1292"/>
      <c r="C134" s="1291" t="s">
        <v>13</v>
      </c>
      <c r="D134" s="1224" t="s">
        <v>206</v>
      </c>
      <c r="E134" s="1296" t="s">
        <v>69</v>
      </c>
      <c r="F134" s="1296" t="s">
        <v>70</v>
      </c>
      <c r="G134" s="1289" t="s">
        <v>663</v>
      </c>
      <c r="H134" s="1290">
        <v>0.25</v>
      </c>
      <c r="I134" s="832" t="s">
        <v>600</v>
      </c>
      <c r="J134" s="894"/>
      <c r="K134" s="834"/>
      <c r="L134" s="835">
        <v>0.5</v>
      </c>
      <c r="M134" s="836"/>
      <c r="N134" s="834"/>
      <c r="O134" s="835">
        <v>1</v>
      </c>
      <c r="P134" s="836"/>
      <c r="Q134" s="834"/>
      <c r="R134" s="835">
        <v>1</v>
      </c>
      <c r="S134" s="836"/>
      <c r="T134" s="834"/>
      <c r="U134" s="837">
        <v>1</v>
      </c>
      <c r="V134" s="821">
        <f>SUM(J134:L134)*H134</f>
        <v>0.125</v>
      </c>
      <c r="W134" s="822">
        <f>SUM(M134:O134)*H134</f>
        <v>0.25</v>
      </c>
      <c r="X134" s="822">
        <f>SUM(P134:R134)*H134</f>
        <v>0.25</v>
      </c>
      <c r="Y134" s="822">
        <f>SUM(S134:U134)*H134</f>
        <v>0.25</v>
      </c>
      <c r="Z134" s="963">
        <f>MAX(V134:Y134)</f>
        <v>0.25</v>
      </c>
      <c r="AA134" s="1301"/>
      <c r="AB134" s="1275">
        <v>20</v>
      </c>
      <c r="AC134" s="979"/>
      <c r="AD134" s="1533" t="str">
        <f>+IF(Z135&gt;Z134,"SUPERADA",IF(Z135=Z134,"EQUILIBRADA",IF(Z135&lt;Z134,"PARA MEJORAR")))</f>
        <v>EQUILIBRADA</v>
      </c>
      <c r="AE134" s="985"/>
    </row>
    <row r="135" spans="1:31" ht="24.95" customHeight="1" x14ac:dyDescent="0.2">
      <c r="A135" s="1249"/>
      <c r="B135" s="1292"/>
      <c r="C135" s="1292"/>
      <c r="D135" s="1224"/>
      <c r="E135" s="1296"/>
      <c r="F135" s="1296"/>
      <c r="G135" s="1223"/>
      <c r="H135" s="1207"/>
      <c r="I135" s="823" t="s">
        <v>601</v>
      </c>
      <c r="J135" s="824"/>
      <c r="K135" s="825"/>
      <c r="L135" s="826">
        <v>0.8</v>
      </c>
      <c r="M135" s="827"/>
      <c r="N135" s="825"/>
      <c r="O135" s="826">
        <v>1</v>
      </c>
      <c r="P135" s="827"/>
      <c r="Q135" s="825"/>
      <c r="R135" s="826"/>
      <c r="S135" s="827"/>
      <c r="T135" s="825"/>
      <c r="U135" s="828"/>
      <c r="V135" s="829">
        <f>SUM(J135:L135)*H134</f>
        <v>0.2</v>
      </c>
      <c r="W135" s="830">
        <f>SUM(M135:O135)*H134</f>
        <v>0.25</v>
      </c>
      <c r="X135" s="830">
        <f>SUM(P135:R135)*H134</f>
        <v>0</v>
      </c>
      <c r="Y135" s="830">
        <f>SUM(S135:U135)*H134</f>
        <v>0</v>
      </c>
      <c r="Z135" s="964">
        <f t="shared" ref="Z135" si="65">MAX(V135:Y135)</f>
        <v>0.25</v>
      </c>
      <c r="AA135" s="1301"/>
      <c r="AB135" s="1276"/>
      <c r="AC135" s="980"/>
      <c r="AD135" s="1534"/>
      <c r="AE135" s="986"/>
    </row>
    <row r="136" spans="1:31" ht="24.95" customHeight="1" x14ac:dyDescent="0.2">
      <c r="A136" s="1249"/>
      <c r="B136" s="1292"/>
      <c r="C136" s="1292"/>
      <c r="D136" s="1224"/>
      <c r="E136" s="1296"/>
      <c r="F136" s="1296"/>
      <c r="G136" s="1208" t="s">
        <v>664</v>
      </c>
      <c r="H136" s="1207">
        <v>0.25</v>
      </c>
      <c r="I136" s="838" t="s">
        <v>600</v>
      </c>
      <c r="J136" s="839"/>
      <c r="K136" s="840"/>
      <c r="L136" s="841"/>
      <c r="M136" s="842"/>
      <c r="N136" s="840"/>
      <c r="O136" s="841">
        <v>0.3</v>
      </c>
      <c r="P136" s="842"/>
      <c r="Q136" s="840"/>
      <c r="R136" s="841">
        <v>1</v>
      </c>
      <c r="S136" s="842"/>
      <c r="T136" s="840"/>
      <c r="U136" s="843">
        <v>1</v>
      </c>
      <c r="V136" s="844">
        <f>SUM(J136:L136)*H136</f>
        <v>0</v>
      </c>
      <c r="W136" s="845">
        <f>SUM(M136:O136)*H136</f>
        <v>7.4999999999999997E-2</v>
      </c>
      <c r="X136" s="845">
        <f>SUM(P136:R136)*H136</f>
        <v>0.25</v>
      </c>
      <c r="Y136" s="845">
        <f>SUM(S136:U136)*H136</f>
        <v>0.25</v>
      </c>
      <c r="Z136" s="965">
        <f>MAX(V136:Y136)</f>
        <v>0.25</v>
      </c>
      <c r="AA136" s="1301"/>
      <c r="AB136" s="1276"/>
      <c r="AC136" s="980"/>
      <c r="AD136" s="1534" t="str">
        <f>+IF(Z137&gt;Z136,"SUPERADA",IF(Z137=Z136,"EQUILIBRADA",IF(Z137&lt;Z136,"PARA MEJORAR")))</f>
        <v>PARA MEJORAR</v>
      </c>
      <c r="AE136" s="986"/>
    </row>
    <row r="137" spans="1:31" ht="24.95" customHeight="1" x14ac:dyDescent="0.2">
      <c r="A137" s="1249"/>
      <c r="B137" s="1292"/>
      <c r="C137" s="1292"/>
      <c r="D137" s="1224"/>
      <c r="E137" s="1296"/>
      <c r="F137" s="1296"/>
      <c r="G137" s="1223"/>
      <c r="H137" s="1207"/>
      <c r="I137" s="823" t="s">
        <v>601</v>
      </c>
      <c r="J137" s="824"/>
      <c r="K137" s="825"/>
      <c r="L137" s="826"/>
      <c r="M137" s="827"/>
      <c r="N137" s="825"/>
      <c r="O137" s="826">
        <v>0</v>
      </c>
      <c r="P137" s="827"/>
      <c r="Q137" s="825"/>
      <c r="R137" s="826"/>
      <c r="S137" s="827"/>
      <c r="T137" s="825"/>
      <c r="U137" s="828"/>
      <c r="V137" s="829">
        <f>SUM(J137:L137)*H136</f>
        <v>0</v>
      </c>
      <c r="W137" s="830">
        <f>SUM(M137:O137)*H136</f>
        <v>0</v>
      </c>
      <c r="X137" s="830">
        <f>SUM(P137:R137)*H136</f>
        <v>0</v>
      </c>
      <c r="Y137" s="830">
        <f>SUM(S137:U137)*H136</f>
        <v>0</v>
      </c>
      <c r="Z137" s="964">
        <f t="shared" ref="Z137" si="66">MAX(V137:Y137)</f>
        <v>0</v>
      </c>
      <c r="AA137" s="1301"/>
      <c r="AB137" s="1276"/>
      <c r="AC137" s="980"/>
      <c r="AD137" s="1534"/>
      <c r="AE137" s="986"/>
    </row>
    <row r="138" spans="1:31" ht="24.95" customHeight="1" x14ac:dyDescent="0.2">
      <c r="A138" s="1249"/>
      <c r="B138" s="1292"/>
      <c r="C138" s="1292"/>
      <c r="D138" s="1224"/>
      <c r="E138" s="1296"/>
      <c r="F138" s="1296"/>
      <c r="G138" s="1208" t="s">
        <v>665</v>
      </c>
      <c r="H138" s="1207">
        <v>0.25</v>
      </c>
      <c r="I138" s="838" t="s">
        <v>600</v>
      </c>
      <c r="J138" s="839"/>
      <c r="K138" s="840"/>
      <c r="L138" s="841"/>
      <c r="M138" s="842"/>
      <c r="N138" s="840"/>
      <c r="O138" s="841"/>
      <c r="P138" s="842"/>
      <c r="Q138" s="840"/>
      <c r="R138" s="841">
        <v>1</v>
      </c>
      <c r="S138" s="842"/>
      <c r="T138" s="840"/>
      <c r="U138" s="843">
        <v>1</v>
      </c>
      <c r="V138" s="844">
        <f>SUM(J138:L138)*H138</f>
        <v>0</v>
      </c>
      <c r="W138" s="845">
        <f>SUM(M138:O138)*H138</f>
        <v>0</v>
      </c>
      <c r="X138" s="845">
        <f>SUM(P138:R138)*H138</f>
        <v>0.25</v>
      </c>
      <c r="Y138" s="845">
        <f>SUM(S138:U138)*H138</f>
        <v>0.25</v>
      </c>
      <c r="Z138" s="965">
        <f>MAX(V138:Y138)</f>
        <v>0.25</v>
      </c>
      <c r="AA138" s="1301"/>
      <c r="AB138" s="1276"/>
      <c r="AC138" s="980"/>
      <c r="AD138" s="1534" t="str">
        <f>+IF(Z139&gt;Z138,"SUPERADA",IF(Z139=Z138,"EQUILIBRADA",IF(Z139&lt;Z138,"PARA MEJORAR")))</f>
        <v>PARA MEJORAR</v>
      </c>
      <c r="AE138" s="986"/>
    </row>
    <row r="139" spans="1:31" ht="24.95" customHeight="1" x14ac:dyDescent="0.2">
      <c r="A139" s="1249"/>
      <c r="B139" s="1292"/>
      <c r="C139" s="1292"/>
      <c r="D139" s="1224"/>
      <c r="E139" s="1296"/>
      <c r="F139" s="1296"/>
      <c r="G139" s="1223"/>
      <c r="H139" s="1207"/>
      <c r="I139" s="823" t="s">
        <v>601</v>
      </c>
      <c r="J139" s="824"/>
      <c r="K139" s="825"/>
      <c r="L139" s="826"/>
      <c r="M139" s="827"/>
      <c r="N139" s="825"/>
      <c r="O139" s="826"/>
      <c r="P139" s="827"/>
      <c r="Q139" s="825"/>
      <c r="R139" s="826"/>
      <c r="S139" s="827"/>
      <c r="T139" s="825"/>
      <c r="U139" s="828"/>
      <c r="V139" s="829">
        <f>SUM(J139:L139)*H138</f>
        <v>0</v>
      </c>
      <c r="W139" s="830">
        <f>SUM(M139:O139)*H138</f>
        <v>0</v>
      </c>
      <c r="X139" s="830">
        <f>SUM(P139:R139)*H138</f>
        <v>0</v>
      </c>
      <c r="Y139" s="830">
        <f>SUM(S139:U139)*H138</f>
        <v>0</v>
      </c>
      <c r="Z139" s="964">
        <f t="shared" ref="Z139" si="67">MAX(V139:Y139)</f>
        <v>0</v>
      </c>
      <c r="AA139" s="1301"/>
      <c r="AB139" s="1276"/>
      <c r="AC139" s="980"/>
      <c r="AD139" s="1534"/>
      <c r="AE139" s="986"/>
    </row>
    <row r="140" spans="1:31" ht="24.95" customHeight="1" x14ac:dyDescent="0.2">
      <c r="A140" s="1249"/>
      <c r="B140" s="1292"/>
      <c r="C140" s="1292"/>
      <c r="D140" s="1224"/>
      <c r="E140" s="1296"/>
      <c r="F140" s="1296"/>
      <c r="G140" s="1208" t="s">
        <v>666</v>
      </c>
      <c r="H140" s="1207">
        <v>0.25</v>
      </c>
      <c r="I140" s="838" t="s">
        <v>600</v>
      </c>
      <c r="J140" s="839"/>
      <c r="K140" s="840"/>
      <c r="L140" s="841"/>
      <c r="M140" s="842"/>
      <c r="N140" s="840"/>
      <c r="O140" s="841"/>
      <c r="P140" s="842"/>
      <c r="Q140" s="840"/>
      <c r="R140" s="841"/>
      <c r="S140" s="842"/>
      <c r="T140" s="840"/>
      <c r="U140" s="843">
        <v>1</v>
      </c>
      <c r="V140" s="844">
        <f>SUM(J140:L140)*H140</f>
        <v>0</v>
      </c>
      <c r="W140" s="845">
        <f>SUM(M140:O140)*H140</f>
        <v>0</v>
      </c>
      <c r="X140" s="845">
        <f>SUM(P140:R140)*H140</f>
        <v>0</v>
      </c>
      <c r="Y140" s="845">
        <f>SUM(S140:U140)*H140</f>
        <v>0.25</v>
      </c>
      <c r="Z140" s="965">
        <f>MAX(V140:Y140)</f>
        <v>0.25</v>
      </c>
      <c r="AA140" s="1301"/>
      <c r="AB140" s="1276"/>
      <c r="AC140" s="980"/>
      <c r="AD140" s="1534" t="str">
        <f>+IF(Z141&gt;Z140,"SUPERADA",IF(Z141=Z140,"EQUILIBRADA",IF(Z141&lt;Z140,"PARA MEJORAR")))</f>
        <v>PARA MEJORAR</v>
      </c>
      <c r="AE140" s="986"/>
    </row>
    <row r="141" spans="1:31" ht="24.95" customHeight="1" thickBot="1" x14ac:dyDescent="0.25">
      <c r="A141" s="1249"/>
      <c r="B141" s="1292"/>
      <c r="C141" s="1292"/>
      <c r="D141" s="1294"/>
      <c r="E141" s="1297"/>
      <c r="F141" s="1297"/>
      <c r="G141" s="1209"/>
      <c r="H141" s="1210"/>
      <c r="I141" s="847" t="s">
        <v>601</v>
      </c>
      <c r="J141" s="848"/>
      <c r="K141" s="849"/>
      <c r="L141" s="850"/>
      <c r="M141" s="851"/>
      <c r="N141" s="849"/>
      <c r="O141" s="850"/>
      <c r="P141" s="851"/>
      <c r="Q141" s="849"/>
      <c r="R141" s="850"/>
      <c r="S141" s="851"/>
      <c r="T141" s="849"/>
      <c r="U141" s="852"/>
      <c r="V141" s="853">
        <f>SUM(J141:L141)*H140</f>
        <v>0</v>
      </c>
      <c r="W141" s="854">
        <f>SUM(M141:O141)*H140</f>
        <v>0</v>
      </c>
      <c r="X141" s="854">
        <f>SUM(P141:R141)*H140</f>
        <v>0</v>
      </c>
      <c r="Y141" s="854">
        <f>SUM(S141:U141)*H140</f>
        <v>0</v>
      </c>
      <c r="Z141" s="966">
        <f t="shared" ref="Z141" si="68">MAX(V141:Y141)</f>
        <v>0</v>
      </c>
      <c r="AA141" s="1301"/>
      <c r="AB141" s="1277"/>
      <c r="AC141" s="981"/>
      <c r="AD141" s="1535"/>
      <c r="AE141" s="986"/>
    </row>
    <row r="142" spans="1:31" ht="24.95" customHeight="1" x14ac:dyDescent="0.2">
      <c r="A142" s="1249"/>
      <c r="B142" s="1292"/>
      <c r="C142" s="1292"/>
      <c r="D142" s="1224" t="s">
        <v>428</v>
      </c>
      <c r="E142" s="1224" t="s">
        <v>398</v>
      </c>
      <c r="F142" s="1224" t="s">
        <v>207</v>
      </c>
      <c r="G142" s="1289" t="s">
        <v>1036</v>
      </c>
      <c r="H142" s="1290">
        <v>0.2</v>
      </c>
      <c r="I142" s="832" t="s">
        <v>600</v>
      </c>
      <c r="J142" s="894"/>
      <c r="K142" s="834"/>
      <c r="L142" s="835">
        <v>0.5</v>
      </c>
      <c r="M142" s="836"/>
      <c r="N142" s="834"/>
      <c r="O142" s="835">
        <v>1</v>
      </c>
      <c r="P142" s="836"/>
      <c r="Q142" s="834"/>
      <c r="R142" s="835">
        <v>1</v>
      </c>
      <c r="S142" s="836"/>
      <c r="T142" s="834"/>
      <c r="U142" s="837">
        <v>1</v>
      </c>
      <c r="V142" s="821">
        <f>SUM(J142:L142)*H142</f>
        <v>0.1</v>
      </c>
      <c r="W142" s="822">
        <f>SUM(M142:O142)*H142</f>
        <v>0.2</v>
      </c>
      <c r="X142" s="822">
        <f>SUM(P142:R142)*H142</f>
        <v>0.2</v>
      </c>
      <c r="Y142" s="822">
        <f>SUM(S142:U142)*H142</f>
        <v>0.2</v>
      </c>
      <c r="Z142" s="963">
        <f>MAX(V142:Y142)</f>
        <v>0.2</v>
      </c>
      <c r="AA142" s="1301"/>
      <c r="AB142" s="1275">
        <v>21</v>
      </c>
      <c r="AC142" s="979"/>
      <c r="AD142" s="1533" t="str">
        <f>+IF(Z143&gt;Z142,"SUPERADA",IF(Z143=Z142,"EQUILIBRADA",IF(Z143&lt;Z142,"PARA MEJORAR")))</f>
        <v>EQUILIBRADA</v>
      </c>
      <c r="AE142" s="987" t="s">
        <v>562</v>
      </c>
    </row>
    <row r="143" spans="1:31" ht="24.95" customHeight="1" x14ac:dyDescent="0.2">
      <c r="A143" s="1249"/>
      <c r="B143" s="1292"/>
      <c r="C143" s="1292"/>
      <c r="D143" s="1224"/>
      <c r="E143" s="1224"/>
      <c r="F143" s="1224"/>
      <c r="G143" s="1223"/>
      <c r="H143" s="1207"/>
      <c r="I143" s="823" t="s">
        <v>601</v>
      </c>
      <c r="J143" s="824"/>
      <c r="K143" s="825"/>
      <c r="L143" s="826">
        <v>0</v>
      </c>
      <c r="M143" s="827"/>
      <c r="N143" s="825"/>
      <c r="O143" s="1015">
        <v>1</v>
      </c>
      <c r="P143" s="827"/>
      <c r="Q143" s="825"/>
      <c r="R143" s="826"/>
      <c r="S143" s="827"/>
      <c r="T143" s="825"/>
      <c r="U143" s="828"/>
      <c r="V143" s="829">
        <f>SUM(J143:L143)*H142</f>
        <v>0</v>
      </c>
      <c r="W143" s="830">
        <f>SUM(M143:O143)*H142</f>
        <v>0.2</v>
      </c>
      <c r="X143" s="830">
        <f>SUM(P143:R143)*H142</f>
        <v>0</v>
      </c>
      <c r="Y143" s="830">
        <f>SUM(S143:U143)*H142</f>
        <v>0</v>
      </c>
      <c r="Z143" s="964">
        <f t="shared" ref="Z143" si="69">MAX(V143:Y143)</f>
        <v>0.2</v>
      </c>
      <c r="AA143" s="1301"/>
      <c r="AB143" s="1276"/>
      <c r="AC143" s="980"/>
      <c r="AD143" s="1534"/>
      <c r="AE143" s="988" t="s">
        <v>562</v>
      </c>
    </row>
    <row r="144" spans="1:31" ht="24.95" customHeight="1" x14ac:dyDescent="0.2">
      <c r="A144" s="1249"/>
      <c r="B144" s="1292"/>
      <c r="C144" s="1292"/>
      <c r="D144" s="1224"/>
      <c r="E144" s="1224"/>
      <c r="F144" s="1224"/>
      <c r="G144" s="1208" t="s">
        <v>668</v>
      </c>
      <c r="H144" s="1207">
        <v>0.2</v>
      </c>
      <c r="I144" s="838" t="s">
        <v>600</v>
      </c>
      <c r="J144" s="839"/>
      <c r="K144" s="840"/>
      <c r="L144" s="841">
        <v>0.5</v>
      </c>
      <c r="M144" s="842"/>
      <c r="N144" s="840"/>
      <c r="O144" s="841">
        <v>0.75</v>
      </c>
      <c r="P144" s="842"/>
      <c r="Q144" s="840"/>
      <c r="R144" s="841">
        <v>1</v>
      </c>
      <c r="S144" s="842"/>
      <c r="T144" s="840"/>
      <c r="U144" s="843">
        <v>1</v>
      </c>
      <c r="V144" s="844">
        <f>SUM(J144:L144)*H144</f>
        <v>0.1</v>
      </c>
      <c r="W144" s="845">
        <f>SUM(M144:O144)*H144</f>
        <v>0.15000000000000002</v>
      </c>
      <c r="X144" s="845">
        <f>SUM(P144:R144)*H144</f>
        <v>0.2</v>
      </c>
      <c r="Y144" s="845">
        <f>SUM(S144:U144)*H144</f>
        <v>0.2</v>
      </c>
      <c r="Z144" s="965">
        <f>MAX(V144:Y144)</f>
        <v>0.2</v>
      </c>
      <c r="AA144" s="1301"/>
      <c r="AB144" s="1276"/>
      <c r="AC144" s="980"/>
      <c r="AD144" s="1534" t="str">
        <f>+IF(Z145&gt;Z144,"SUPERADA",IF(Z145=Z144,"EQUILIBRADA",IF(Z145&lt;Z144,"PARA MEJORAR")))</f>
        <v>EQUILIBRADA</v>
      </c>
      <c r="AE144" s="988" t="s">
        <v>562</v>
      </c>
    </row>
    <row r="145" spans="1:31" ht="24.95" customHeight="1" x14ac:dyDescent="0.2">
      <c r="A145" s="1249"/>
      <c r="B145" s="1292"/>
      <c r="C145" s="1292"/>
      <c r="D145" s="1224"/>
      <c r="E145" s="1224"/>
      <c r="F145" s="1224"/>
      <c r="G145" s="1223"/>
      <c r="H145" s="1207"/>
      <c r="I145" s="823" t="s">
        <v>601</v>
      </c>
      <c r="J145" s="824"/>
      <c r="K145" s="825"/>
      <c r="L145" s="826">
        <v>0.5</v>
      </c>
      <c r="M145" s="827"/>
      <c r="N145" s="825"/>
      <c r="O145" s="826">
        <v>1</v>
      </c>
      <c r="P145" s="827"/>
      <c r="Q145" s="825"/>
      <c r="R145" s="826"/>
      <c r="S145" s="827"/>
      <c r="T145" s="825"/>
      <c r="U145" s="828"/>
      <c r="V145" s="829">
        <f>SUM(J145:L145)*H144</f>
        <v>0.1</v>
      </c>
      <c r="W145" s="830">
        <f>SUM(M145:O145)*H144</f>
        <v>0.2</v>
      </c>
      <c r="X145" s="830">
        <f>SUM(P145:R145)*H144</f>
        <v>0</v>
      </c>
      <c r="Y145" s="830">
        <f>SUM(S145:U145)*H144</f>
        <v>0</v>
      </c>
      <c r="Z145" s="964">
        <f t="shared" ref="Z145" si="70">MAX(V145:Y145)</f>
        <v>0.2</v>
      </c>
      <c r="AA145" s="1301"/>
      <c r="AB145" s="1276"/>
      <c r="AC145" s="980"/>
      <c r="AD145" s="1534"/>
      <c r="AE145" s="988" t="s">
        <v>562</v>
      </c>
    </row>
    <row r="146" spans="1:31" ht="24.95" customHeight="1" x14ac:dyDescent="0.2">
      <c r="A146" s="1249"/>
      <c r="B146" s="1292"/>
      <c r="C146" s="1292"/>
      <c r="D146" s="1224"/>
      <c r="E146" s="1224"/>
      <c r="F146" s="1224"/>
      <c r="G146" s="1208" t="s">
        <v>669</v>
      </c>
      <c r="H146" s="1207">
        <v>0.2</v>
      </c>
      <c r="I146" s="838" t="s">
        <v>600</v>
      </c>
      <c r="J146" s="839"/>
      <c r="K146" s="840"/>
      <c r="L146" s="841">
        <v>0.5</v>
      </c>
      <c r="M146" s="842"/>
      <c r="N146" s="840"/>
      <c r="O146" s="841">
        <v>0.75</v>
      </c>
      <c r="P146" s="842"/>
      <c r="Q146" s="840"/>
      <c r="R146" s="841">
        <v>1</v>
      </c>
      <c r="S146" s="842"/>
      <c r="T146" s="840"/>
      <c r="U146" s="843">
        <v>1</v>
      </c>
      <c r="V146" s="844">
        <f>SUM(J146:L146)*H146</f>
        <v>0.1</v>
      </c>
      <c r="W146" s="845">
        <f>SUM(M146:O146)*H146</f>
        <v>0.15000000000000002</v>
      </c>
      <c r="X146" s="845">
        <f>SUM(P146:R146)*H146</f>
        <v>0.2</v>
      </c>
      <c r="Y146" s="845">
        <f>SUM(S146:U146)*H146</f>
        <v>0.2</v>
      </c>
      <c r="Z146" s="965">
        <f>MAX(V146:Y146)</f>
        <v>0.2</v>
      </c>
      <c r="AA146" s="1301"/>
      <c r="AB146" s="1276"/>
      <c r="AC146" s="980"/>
      <c r="AD146" s="1534" t="str">
        <f>+IF(Z147&gt;Z146,"SUPERADA",IF(Z147=Z146,"EQUILIBRADA",IF(Z147&lt;Z146,"PARA MEJORAR")))</f>
        <v>PARA MEJORAR</v>
      </c>
      <c r="AE146" s="988" t="s">
        <v>562</v>
      </c>
    </row>
    <row r="147" spans="1:31" ht="24.95" customHeight="1" x14ac:dyDescent="0.2">
      <c r="A147" s="1249"/>
      <c r="B147" s="1292"/>
      <c r="C147" s="1292"/>
      <c r="D147" s="1224"/>
      <c r="E147" s="1224"/>
      <c r="F147" s="1224"/>
      <c r="G147" s="1223"/>
      <c r="H147" s="1207"/>
      <c r="I147" s="823" t="s">
        <v>601</v>
      </c>
      <c r="J147" s="824"/>
      <c r="K147" s="825"/>
      <c r="L147" s="826">
        <v>0.5</v>
      </c>
      <c r="M147" s="827"/>
      <c r="N147" s="825"/>
      <c r="O147" s="826">
        <v>0.5</v>
      </c>
      <c r="P147" s="827"/>
      <c r="Q147" s="825"/>
      <c r="R147" s="826"/>
      <c r="S147" s="827"/>
      <c r="T147" s="825"/>
      <c r="U147" s="828"/>
      <c r="V147" s="829">
        <f>SUM(J147:L147)*H146</f>
        <v>0.1</v>
      </c>
      <c r="W147" s="830">
        <f>SUM(M147:O147)*H146</f>
        <v>0.1</v>
      </c>
      <c r="X147" s="830">
        <f>SUM(P147:R147)*H146</f>
        <v>0</v>
      </c>
      <c r="Y147" s="830">
        <f>SUM(S147:U147)*H146</f>
        <v>0</v>
      </c>
      <c r="Z147" s="964">
        <f t="shared" ref="Z147" si="71">MAX(V147:Y147)</f>
        <v>0.1</v>
      </c>
      <c r="AA147" s="1301"/>
      <c r="AB147" s="1276"/>
      <c r="AC147" s="980"/>
      <c r="AD147" s="1534"/>
      <c r="AE147" s="988" t="s">
        <v>562</v>
      </c>
    </row>
    <row r="148" spans="1:31" ht="24.95" customHeight="1" x14ac:dyDescent="0.2">
      <c r="A148" s="1249"/>
      <c r="B148" s="1292"/>
      <c r="C148" s="1292"/>
      <c r="D148" s="1224"/>
      <c r="E148" s="1224"/>
      <c r="F148" s="1224"/>
      <c r="G148" s="1208" t="s">
        <v>670</v>
      </c>
      <c r="H148" s="1207">
        <v>0.2</v>
      </c>
      <c r="I148" s="838" t="s">
        <v>600</v>
      </c>
      <c r="J148" s="839"/>
      <c r="K148" s="840"/>
      <c r="L148" s="841">
        <v>0.5</v>
      </c>
      <c r="M148" s="842"/>
      <c r="N148" s="840"/>
      <c r="O148" s="841">
        <v>0.75</v>
      </c>
      <c r="P148" s="842"/>
      <c r="Q148" s="840"/>
      <c r="R148" s="841">
        <v>1</v>
      </c>
      <c r="S148" s="842"/>
      <c r="T148" s="840"/>
      <c r="U148" s="843">
        <v>1</v>
      </c>
      <c r="V148" s="844">
        <f>SUM(J148:L148)*H148</f>
        <v>0.1</v>
      </c>
      <c r="W148" s="845">
        <f>SUM(M148:O148)*H148</f>
        <v>0.15000000000000002</v>
      </c>
      <c r="X148" s="845">
        <f>SUM(P148:R148)*H148</f>
        <v>0.2</v>
      </c>
      <c r="Y148" s="845">
        <f>SUM(S148:U148)*H148</f>
        <v>0.2</v>
      </c>
      <c r="Z148" s="965">
        <f>MAX(V148:Y148)</f>
        <v>0.2</v>
      </c>
      <c r="AA148" s="1301"/>
      <c r="AB148" s="1276"/>
      <c r="AC148" s="980"/>
      <c r="AD148" s="1534" t="str">
        <f>+IF(Z149&gt;Z148,"SUPERADA",IF(Z149=Z148,"EQUILIBRADA",IF(Z149&lt;Z148,"PARA MEJORAR")))</f>
        <v>PARA MEJORAR</v>
      </c>
      <c r="AE148" s="988" t="s">
        <v>562</v>
      </c>
    </row>
    <row r="149" spans="1:31" ht="24.95" customHeight="1" x14ac:dyDescent="0.2">
      <c r="A149" s="1249"/>
      <c r="B149" s="1292"/>
      <c r="C149" s="1292"/>
      <c r="D149" s="1224"/>
      <c r="E149" s="1224"/>
      <c r="F149" s="1224"/>
      <c r="G149" s="1223"/>
      <c r="H149" s="1207"/>
      <c r="I149" s="823" t="s">
        <v>601</v>
      </c>
      <c r="J149" s="824"/>
      <c r="K149" s="825"/>
      <c r="L149" s="826">
        <v>0</v>
      </c>
      <c r="M149" s="827"/>
      <c r="N149" s="825"/>
      <c r="O149" s="826">
        <v>0</v>
      </c>
      <c r="P149" s="827"/>
      <c r="Q149" s="825"/>
      <c r="R149" s="826"/>
      <c r="S149" s="827"/>
      <c r="T149" s="825"/>
      <c r="U149" s="828"/>
      <c r="V149" s="829">
        <f>SUM(J149:L149)*H148</f>
        <v>0</v>
      </c>
      <c r="W149" s="830">
        <f>SUM(M149:O149)*H148</f>
        <v>0</v>
      </c>
      <c r="X149" s="830">
        <f>SUM(P149:R149)*H148</f>
        <v>0</v>
      </c>
      <c r="Y149" s="830">
        <f>SUM(S149:U149)*H148</f>
        <v>0</v>
      </c>
      <c r="Z149" s="964">
        <f t="shared" ref="Z149" si="72">MAX(V149:Y149)</f>
        <v>0</v>
      </c>
      <c r="AA149" s="1301"/>
      <c r="AB149" s="1276"/>
      <c r="AC149" s="980"/>
      <c r="AD149" s="1534"/>
      <c r="AE149" s="988" t="s">
        <v>562</v>
      </c>
    </row>
    <row r="150" spans="1:31" ht="24.95" customHeight="1" x14ac:dyDescent="0.2">
      <c r="A150" s="1249"/>
      <c r="B150" s="1292"/>
      <c r="C150" s="1292"/>
      <c r="D150" s="1224"/>
      <c r="E150" s="1224"/>
      <c r="F150" s="1224"/>
      <c r="G150" s="1298" t="s">
        <v>671</v>
      </c>
      <c r="H150" s="1207">
        <v>0.2</v>
      </c>
      <c r="I150" s="838" t="s">
        <v>600</v>
      </c>
      <c r="J150" s="839"/>
      <c r="K150" s="840"/>
      <c r="L150" s="841">
        <v>0.25</v>
      </c>
      <c r="M150" s="842"/>
      <c r="N150" s="840"/>
      <c r="O150" s="841">
        <v>0.5</v>
      </c>
      <c r="P150" s="842"/>
      <c r="Q150" s="840"/>
      <c r="R150" s="841">
        <v>0.75</v>
      </c>
      <c r="S150" s="842"/>
      <c r="T150" s="840"/>
      <c r="U150" s="843">
        <v>1</v>
      </c>
      <c r="V150" s="844">
        <f>SUM(J150:L150)*H150</f>
        <v>0.05</v>
      </c>
      <c r="W150" s="845">
        <f>SUM(M150:O150)*H150</f>
        <v>0.1</v>
      </c>
      <c r="X150" s="845">
        <f>SUM(P150:R150)*H150</f>
        <v>0.15000000000000002</v>
      </c>
      <c r="Y150" s="845">
        <f>SUM(S150:U150)*H150</f>
        <v>0.2</v>
      </c>
      <c r="Z150" s="965">
        <f>MAX(V150:Y150)</f>
        <v>0.2</v>
      </c>
      <c r="AA150" s="1301"/>
      <c r="AB150" s="1276"/>
      <c r="AC150" s="980"/>
      <c r="AD150" s="1534" t="str">
        <f>+IF(Z151&gt;Z150,"SUPERADA",IF(Z151=Z150,"EQUILIBRADA",IF(Z151&lt;Z150,"PARA MEJORAR")))</f>
        <v>PARA MEJORAR</v>
      </c>
      <c r="AE150" s="988" t="s">
        <v>562</v>
      </c>
    </row>
    <row r="151" spans="1:31" ht="24.95" customHeight="1" thickBot="1" x14ac:dyDescent="0.25">
      <c r="A151" s="1249"/>
      <c r="B151" s="1292"/>
      <c r="C151" s="1292"/>
      <c r="D151" s="1224"/>
      <c r="E151" s="1224"/>
      <c r="F151" s="1224"/>
      <c r="G151" s="1299"/>
      <c r="H151" s="1210"/>
      <c r="I151" s="847" t="s">
        <v>601</v>
      </c>
      <c r="J151" s="848"/>
      <c r="K151" s="849"/>
      <c r="L151" s="850">
        <v>0</v>
      </c>
      <c r="M151" s="851"/>
      <c r="N151" s="849"/>
      <c r="O151" s="850">
        <v>0</v>
      </c>
      <c r="P151" s="851"/>
      <c r="Q151" s="849"/>
      <c r="R151" s="850"/>
      <c r="S151" s="851"/>
      <c r="T151" s="849"/>
      <c r="U151" s="852"/>
      <c r="V151" s="853">
        <f>SUM(J151:L151)*H150</f>
        <v>0</v>
      </c>
      <c r="W151" s="854">
        <f>SUM(M151:O151)*H150</f>
        <v>0</v>
      </c>
      <c r="X151" s="854">
        <f>SUM(P151:R151)*H150</f>
        <v>0</v>
      </c>
      <c r="Y151" s="854">
        <f>SUM(S151:U151)*H150</f>
        <v>0</v>
      </c>
      <c r="Z151" s="966">
        <f t="shared" ref="Z151" si="73">MAX(V151:Y151)</f>
        <v>0</v>
      </c>
      <c r="AA151" s="1301"/>
      <c r="AB151" s="1277"/>
      <c r="AC151" s="981"/>
      <c r="AD151" s="1535"/>
      <c r="AE151" s="988" t="s">
        <v>562</v>
      </c>
    </row>
    <row r="152" spans="1:31" ht="24.95" customHeight="1" x14ac:dyDescent="0.2">
      <c r="A152" s="1249"/>
      <c r="B152" s="1292"/>
      <c r="C152" s="1292"/>
      <c r="D152" s="1293" t="s">
        <v>209</v>
      </c>
      <c r="E152" s="1293" t="s">
        <v>208</v>
      </c>
      <c r="F152" s="1293" t="s">
        <v>429</v>
      </c>
      <c r="G152" s="1289" t="s">
        <v>672</v>
      </c>
      <c r="H152" s="1290">
        <v>0.25</v>
      </c>
      <c r="I152" s="832" t="s">
        <v>600</v>
      </c>
      <c r="J152" s="894"/>
      <c r="K152" s="834"/>
      <c r="L152" s="835">
        <v>1</v>
      </c>
      <c r="M152" s="836"/>
      <c r="N152" s="834"/>
      <c r="O152" s="835">
        <v>1</v>
      </c>
      <c r="P152" s="836"/>
      <c r="Q152" s="834"/>
      <c r="R152" s="835">
        <v>1</v>
      </c>
      <c r="S152" s="836"/>
      <c r="T152" s="834"/>
      <c r="U152" s="837">
        <v>1</v>
      </c>
      <c r="V152" s="821">
        <f>SUM(J152:L152)*H152</f>
        <v>0.25</v>
      </c>
      <c r="W152" s="822">
        <f>SUM(M152:O152)*H152</f>
        <v>0.25</v>
      </c>
      <c r="X152" s="822">
        <f>SUM(P152:R152)*H152</f>
        <v>0.25</v>
      </c>
      <c r="Y152" s="822">
        <f>SUM(S152:U152)*H152</f>
        <v>0.25</v>
      </c>
      <c r="Z152" s="963">
        <f>MAX(V152:Y152)</f>
        <v>0.25</v>
      </c>
      <c r="AA152" s="1301"/>
      <c r="AB152" s="1275">
        <v>22</v>
      </c>
      <c r="AC152" s="979"/>
      <c r="AD152" s="1533" t="str">
        <f>+IF(Z153&gt;Z152,"SUPERADA",IF(Z153=Z152,"EQUILIBRADA",IF(Z153&lt;Z152,"PARA MEJORAR")))</f>
        <v>EQUILIBRADA</v>
      </c>
      <c r="AE152" s="985"/>
    </row>
    <row r="153" spans="1:31" ht="24.95" customHeight="1" x14ac:dyDescent="0.2">
      <c r="A153" s="1249"/>
      <c r="B153" s="1292"/>
      <c r="C153" s="1292"/>
      <c r="D153" s="1224"/>
      <c r="E153" s="1224"/>
      <c r="F153" s="1224"/>
      <c r="G153" s="1223"/>
      <c r="H153" s="1207"/>
      <c r="I153" s="823" t="s">
        <v>601</v>
      </c>
      <c r="J153" s="824"/>
      <c r="K153" s="825"/>
      <c r="L153" s="826">
        <v>1</v>
      </c>
      <c r="M153" s="827"/>
      <c r="N153" s="825"/>
      <c r="O153" s="826">
        <v>1</v>
      </c>
      <c r="P153" s="827"/>
      <c r="Q153" s="825"/>
      <c r="R153" s="826"/>
      <c r="S153" s="827"/>
      <c r="T153" s="825"/>
      <c r="U153" s="828"/>
      <c r="V153" s="829">
        <f>SUM(J153:L153)*H152</f>
        <v>0.25</v>
      </c>
      <c r="W153" s="830">
        <f>SUM(M153:O153)*H152</f>
        <v>0.25</v>
      </c>
      <c r="X153" s="830">
        <f>SUM(P153:R153)*H152</f>
        <v>0</v>
      </c>
      <c r="Y153" s="830">
        <f>SUM(S153:U153)*H152</f>
        <v>0</v>
      </c>
      <c r="Z153" s="964">
        <f t="shared" ref="Z153" si="74">MAX(V153:Y153)</f>
        <v>0.25</v>
      </c>
      <c r="AA153" s="1301"/>
      <c r="AB153" s="1276"/>
      <c r="AC153" s="980"/>
      <c r="AD153" s="1534"/>
      <c r="AE153" s="986"/>
    </row>
    <row r="154" spans="1:31" ht="24.95" customHeight="1" x14ac:dyDescent="0.2">
      <c r="A154" s="1249"/>
      <c r="B154" s="1292"/>
      <c r="C154" s="1292"/>
      <c r="D154" s="1224"/>
      <c r="E154" s="1224"/>
      <c r="F154" s="1224"/>
      <c r="G154" s="1208" t="s">
        <v>673</v>
      </c>
      <c r="H154" s="1207">
        <v>0.25</v>
      </c>
      <c r="I154" s="838" t="s">
        <v>600</v>
      </c>
      <c r="J154" s="839"/>
      <c r="K154" s="840"/>
      <c r="L154" s="841">
        <v>1</v>
      </c>
      <c r="M154" s="842"/>
      <c r="N154" s="840"/>
      <c r="O154" s="841">
        <v>1</v>
      </c>
      <c r="P154" s="842"/>
      <c r="Q154" s="840"/>
      <c r="R154" s="841">
        <v>1</v>
      </c>
      <c r="S154" s="842"/>
      <c r="T154" s="840"/>
      <c r="U154" s="843">
        <v>1</v>
      </c>
      <c r="V154" s="844">
        <f>SUM(J154:L154)*H154</f>
        <v>0.25</v>
      </c>
      <c r="W154" s="845">
        <f>SUM(M154:O154)*H154</f>
        <v>0.25</v>
      </c>
      <c r="X154" s="845">
        <f>SUM(P154:R154)*H154</f>
        <v>0.25</v>
      </c>
      <c r="Y154" s="845">
        <f>SUM(S154:U154)*H154</f>
        <v>0.25</v>
      </c>
      <c r="Z154" s="965">
        <f>MAX(V154:Y154)</f>
        <v>0.25</v>
      </c>
      <c r="AA154" s="1301"/>
      <c r="AB154" s="1276"/>
      <c r="AC154" s="980"/>
      <c r="AD154" s="1534" t="str">
        <f>+IF(Z155&gt;Z154,"SUPERADA",IF(Z155=Z154,"EQUILIBRADA",IF(Z155&lt;Z154,"PARA MEJORAR")))</f>
        <v>EQUILIBRADA</v>
      </c>
      <c r="AE154" s="986"/>
    </row>
    <row r="155" spans="1:31" ht="24.95" customHeight="1" x14ac:dyDescent="0.2">
      <c r="A155" s="1249"/>
      <c r="B155" s="1292"/>
      <c r="C155" s="1292"/>
      <c r="D155" s="1224"/>
      <c r="E155" s="1224"/>
      <c r="F155" s="1224"/>
      <c r="G155" s="1223"/>
      <c r="H155" s="1207"/>
      <c r="I155" s="823" t="s">
        <v>601</v>
      </c>
      <c r="J155" s="824"/>
      <c r="K155" s="825"/>
      <c r="L155" s="826">
        <v>1</v>
      </c>
      <c r="M155" s="827"/>
      <c r="N155" s="825"/>
      <c r="O155" s="826">
        <v>1</v>
      </c>
      <c r="P155" s="827"/>
      <c r="Q155" s="825"/>
      <c r="R155" s="826"/>
      <c r="S155" s="827"/>
      <c r="T155" s="825"/>
      <c r="U155" s="828"/>
      <c r="V155" s="829">
        <f>SUM(J155:L155)*H154</f>
        <v>0.25</v>
      </c>
      <c r="W155" s="830">
        <f>SUM(M155:O155)*H154</f>
        <v>0.25</v>
      </c>
      <c r="X155" s="830">
        <f>SUM(P155:R155)*H154</f>
        <v>0</v>
      </c>
      <c r="Y155" s="830">
        <f>SUM(S155:U155)*H154</f>
        <v>0</v>
      </c>
      <c r="Z155" s="964">
        <f t="shared" ref="Z155" si="75">MAX(V155:Y155)</f>
        <v>0.25</v>
      </c>
      <c r="AA155" s="1301"/>
      <c r="AB155" s="1276"/>
      <c r="AC155" s="980"/>
      <c r="AD155" s="1534"/>
      <c r="AE155" s="986"/>
    </row>
    <row r="156" spans="1:31" ht="24.95" customHeight="1" x14ac:dyDescent="0.2">
      <c r="A156" s="1249"/>
      <c r="B156" s="1292"/>
      <c r="C156" s="1292"/>
      <c r="D156" s="1224"/>
      <c r="E156" s="1224"/>
      <c r="F156" s="1224"/>
      <c r="G156" s="1208" t="s">
        <v>674</v>
      </c>
      <c r="H156" s="1207">
        <v>0.25</v>
      </c>
      <c r="I156" s="838" t="s">
        <v>600</v>
      </c>
      <c r="J156" s="839"/>
      <c r="K156" s="840"/>
      <c r="L156" s="841">
        <v>0.5</v>
      </c>
      <c r="M156" s="842"/>
      <c r="N156" s="840"/>
      <c r="O156" s="841">
        <v>0.75</v>
      </c>
      <c r="P156" s="842"/>
      <c r="Q156" s="840"/>
      <c r="R156" s="841">
        <v>1</v>
      </c>
      <c r="S156" s="842"/>
      <c r="T156" s="840"/>
      <c r="U156" s="843">
        <v>1</v>
      </c>
      <c r="V156" s="844">
        <f>SUM(J156:L156)*H156</f>
        <v>0.125</v>
      </c>
      <c r="W156" s="845">
        <f>SUM(M156:O156)*H156</f>
        <v>0.1875</v>
      </c>
      <c r="X156" s="845">
        <f>SUM(P156:R156)*H156</f>
        <v>0.25</v>
      </c>
      <c r="Y156" s="845">
        <f>SUM(S156:U156)*H156</f>
        <v>0.25</v>
      </c>
      <c r="Z156" s="965">
        <f>MAX(V156:Y156)</f>
        <v>0.25</v>
      </c>
      <c r="AA156" s="1301"/>
      <c r="AB156" s="1276"/>
      <c r="AC156" s="980"/>
      <c r="AD156" s="1534" t="str">
        <f>+IF(Z157&gt;Z156,"SUPERADA",IF(Z157=Z156,"EQUILIBRADA",IF(Z157&lt;Z156,"PARA MEJORAR")))</f>
        <v>PARA MEJORAR</v>
      </c>
      <c r="AE156" s="986"/>
    </row>
    <row r="157" spans="1:31" ht="24.95" customHeight="1" x14ac:dyDescent="0.2">
      <c r="A157" s="1249"/>
      <c r="B157" s="1292"/>
      <c r="C157" s="1292"/>
      <c r="D157" s="1224"/>
      <c r="E157" s="1224"/>
      <c r="F157" s="1224"/>
      <c r="G157" s="1223"/>
      <c r="H157" s="1207"/>
      <c r="I157" s="823" t="s">
        <v>601</v>
      </c>
      <c r="J157" s="824"/>
      <c r="K157" s="825"/>
      <c r="L157" s="826">
        <v>0.5</v>
      </c>
      <c r="M157" s="827"/>
      <c r="N157" s="825"/>
      <c r="O157" s="826">
        <v>0.5</v>
      </c>
      <c r="P157" s="827"/>
      <c r="Q157" s="825"/>
      <c r="R157" s="826"/>
      <c r="S157" s="827"/>
      <c r="T157" s="825"/>
      <c r="U157" s="828"/>
      <c r="V157" s="829">
        <f>SUM(J157:L157)*H156</f>
        <v>0.125</v>
      </c>
      <c r="W157" s="830">
        <f>SUM(M157:O157)*H156</f>
        <v>0.125</v>
      </c>
      <c r="X157" s="830">
        <f>SUM(P157:R157)*H156</f>
        <v>0</v>
      </c>
      <c r="Y157" s="830">
        <f>SUM(S157:U157)*H156</f>
        <v>0</v>
      </c>
      <c r="Z157" s="964">
        <f t="shared" ref="Z157" si="76">MAX(V157:Y157)</f>
        <v>0.125</v>
      </c>
      <c r="AA157" s="1301"/>
      <c r="AB157" s="1276"/>
      <c r="AC157" s="980"/>
      <c r="AD157" s="1534"/>
      <c r="AE157" s="986"/>
    </row>
    <row r="158" spans="1:31" ht="24.95" customHeight="1" x14ac:dyDescent="0.2">
      <c r="A158" s="1249"/>
      <c r="B158" s="1292"/>
      <c r="C158" s="1292"/>
      <c r="D158" s="1224"/>
      <c r="E158" s="1224"/>
      <c r="F158" s="1224"/>
      <c r="G158" s="1208" t="s">
        <v>675</v>
      </c>
      <c r="H158" s="1207">
        <v>0.25</v>
      </c>
      <c r="I158" s="838" t="s">
        <v>600</v>
      </c>
      <c r="J158" s="839"/>
      <c r="K158" s="840"/>
      <c r="L158" s="841">
        <v>0.5</v>
      </c>
      <c r="M158" s="842"/>
      <c r="N158" s="840"/>
      <c r="O158" s="841">
        <v>0.75</v>
      </c>
      <c r="P158" s="842"/>
      <c r="Q158" s="840"/>
      <c r="R158" s="841">
        <v>1</v>
      </c>
      <c r="S158" s="842"/>
      <c r="T158" s="840"/>
      <c r="U158" s="843">
        <v>1</v>
      </c>
      <c r="V158" s="844">
        <f>SUM(J158:L158)*H158</f>
        <v>0.125</v>
      </c>
      <c r="W158" s="845">
        <f>SUM(M158:O158)*H158</f>
        <v>0.1875</v>
      </c>
      <c r="X158" s="845">
        <f>SUM(P158:R158)*H158</f>
        <v>0.25</v>
      </c>
      <c r="Y158" s="845">
        <f>SUM(S158:U158)*H158</f>
        <v>0.25</v>
      </c>
      <c r="Z158" s="965">
        <f>MAX(V158:Y158)</f>
        <v>0.25</v>
      </c>
      <c r="AA158" s="1301"/>
      <c r="AB158" s="1276"/>
      <c r="AC158" s="980"/>
      <c r="AD158" s="1534" t="str">
        <f>+IF(Z159&gt;Z158,"SUPERADA",IF(Z159=Z158,"EQUILIBRADA",IF(Z159&lt;Z158,"PARA MEJORAR")))</f>
        <v>PARA MEJORAR</v>
      </c>
      <c r="AE158" s="986"/>
    </row>
    <row r="159" spans="1:31" ht="24.95" customHeight="1" thickBot="1" x14ac:dyDescent="0.25">
      <c r="A159" s="1249"/>
      <c r="B159" s="1292"/>
      <c r="C159" s="1292"/>
      <c r="D159" s="1224"/>
      <c r="E159" s="1224"/>
      <c r="F159" s="1224"/>
      <c r="G159" s="1209"/>
      <c r="H159" s="1210"/>
      <c r="I159" s="847" t="s">
        <v>601</v>
      </c>
      <c r="J159" s="848"/>
      <c r="K159" s="849"/>
      <c r="L159" s="850">
        <v>0.5</v>
      </c>
      <c r="M159" s="851"/>
      <c r="N159" s="849"/>
      <c r="O159" s="850">
        <v>0.5</v>
      </c>
      <c r="P159" s="851"/>
      <c r="Q159" s="849"/>
      <c r="R159" s="850"/>
      <c r="S159" s="851"/>
      <c r="T159" s="849"/>
      <c r="U159" s="852"/>
      <c r="V159" s="853">
        <f>SUM(J159:L159)*H158</f>
        <v>0.125</v>
      </c>
      <c r="W159" s="854">
        <f>SUM(M159:O159)*H158</f>
        <v>0.125</v>
      </c>
      <c r="X159" s="854">
        <f>SUM(P159:R159)*H158</f>
        <v>0</v>
      </c>
      <c r="Y159" s="854">
        <f>SUM(S159:U159)*H158</f>
        <v>0</v>
      </c>
      <c r="Z159" s="966">
        <f t="shared" ref="Z159" si="77">MAX(V159:Y159)</f>
        <v>0.125</v>
      </c>
      <c r="AA159" s="1302"/>
      <c r="AB159" s="1277"/>
      <c r="AC159" s="981"/>
      <c r="AD159" s="1535"/>
      <c r="AE159" s="986"/>
    </row>
    <row r="160" spans="1:31" ht="24.95" customHeight="1" x14ac:dyDescent="0.2">
      <c r="A160" s="1249"/>
      <c r="B160" s="1292"/>
      <c r="C160" s="1291" t="s">
        <v>431</v>
      </c>
      <c r="D160" s="1295" t="s">
        <v>210</v>
      </c>
      <c r="E160" s="1295" t="s">
        <v>432</v>
      </c>
      <c r="F160" s="1291" t="s">
        <v>433</v>
      </c>
      <c r="G160" s="1289" t="s">
        <v>1105</v>
      </c>
      <c r="H160" s="1290">
        <v>0.25</v>
      </c>
      <c r="I160" s="832" t="s">
        <v>600</v>
      </c>
      <c r="J160" s="894"/>
      <c r="K160" s="834"/>
      <c r="L160" s="835"/>
      <c r="M160" s="836"/>
      <c r="N160" s="834"/>
      <c r="O160" s="835"/>
      <c r="P160" s="836"/>
      <c r="Q160" s="834"/>
      <c r="R160" s="835"/>
      <c r="S160" s="836"/>
      <c r="T160" s="834"/>
      <c r="U160" s="837">
        <v>1</v>
      </c>
      <c r="V160" s="821">
        <f>SUM(J160:L160)*H160</f>
        <v>0</v>
      </c>
      <c r="W160" s="822">
        <f>SUM(M160:O160)*H160</f>
        <v>0</v>
      </c>
      <c r="X160" s="822">
        <f>SUM(P160:R160)*H160</f>
        <v>0</v>
      </c>
      <c r="Y160" s="822">
        <f>SUM(S160:U160)*H160</f>
        <v>0.25</v>
      </c>
      <c r="Z160" s="963">
        <f>MAX(V160:Y160)</f>
        <v>0.25</v>
      </c>
      <c r="AA160" s="1311" t="s">
        <v>1152</v>
      </c>
      <c r="AB160" s="1275">
        <v>23</v>
      </c>
      <c r="AC160" s="979"/>
      <c r="AD160" s="1533" t="str">
        <f>+IF(Z161&gt;Z160,"SUPERADA",IF(Z161=Z160,"EQUILIBRADA",IF(Z161&lt;Z160,"PARA MEJORAR")))</f>
        <v>PARA MEJORAR</v>
      </c>
      <c r="AE160" s="987" t="s">
        <v>562</v>
      </c>
    </row>
    <row r="161" spans="1:31" ht="24.95" customHeight="1" x14ac:dyDescent="0.2">
      <c r="A161" s="1249"/>
      <c r="B161" s="1292"/>
      <c r="C161" s="1292"/>
      <c r="D161" s="1296"/>
      <c r="E161" s="1296"/>
      <c r="F161" s="1292"/>
      <c r="G161" s="1223"/>
      <c r="H161" s="1207"/>
      <c r="I161" s="823" t="s">
        <v>601</v>
      </c>
      <c r="J161" s="824"/>
      <c r="K161" s="825"/>
      <c r="L161" s="826"/>
      <c r="M161" s="827"/>
      <c r="N161" s="825"/>
      <c r="O161" s="826"/>
      <c r="P161" s="827"/>
      <c r="Q161" s="825"/>
      <c r="R161" s="826"/>
      <c r="S161" s="827"/>
      <c r="T161" s="825"/>
      <c r="U161" s="828"/>
      <c r="V161" s="829">
        <f>SUM(J161:L161)*H160</f>
        <v>0</v>
      </c>
      <c r="W161" s="830">
        <f>SUM(M161:O161)*H160</f>
        <v>0</v>
      </c>
      <c r="X161" s="830">
        <f>SUM(P161:R161)*H160</f>
        <v>0</v>
      </c>
      <c r="Y161" s="830">
        <f>SUM(S161:U161)*H160</f>
        <v>0</v>
      </c>
      <c r="Z161" s="964">
        <f t="shared" ref="Z161" si="78">MAX(V161:Y161)</f>
        <v>0</v>
      </c>
      <c r="AA161" s="1312"/>
      <c r="AB161" s="1276"/>
      <c r="AC161" s="980"/>
      <c r="AD161" s="1534"/>
      <c r="AE161" s="988" t="s">
        <v>562</v>
      </c>
    </row>
    <row r="162" spans="1:31" ht="24.95" customHeight="1" x14ac:dyDescent="0.2">
      <c r="A162" s="1249"/>
      <c r="B162" s="1292"/>
      <c r="C162" s="1292"/>
      <c r="D162" s="1296"/>
      <c r="E162" s="1296"/>
      <c r="F162" s="1292"/>
      <c r="G162" s="1208" t="s">
        <v>676</v>
      </c>
      <c r="H162" s="1207">
        <v>0.25</v>
      </c>
      <c r="I162" s="838" t="s">
        <v>600</v>
      </c>
      <c r="J162" s="839"/>
      <c r="K162" s="840"/>
      <c r="L162" s="841"/>
      <c r="M162" s="842"/>
      <c r="N162" s="840"/>
      <c r="O162" s="841"/>
      <c r="P162" s="842"/>
      <c r="Q162" s="840"/>
      <c r="R162" s="841"/>
      <c r="S162" s="842"/>
      <c r="T162" s="840"/>
      <c r="U162" s="843">
        <v>1</v>
      </c>
      <c r="V162" s="844">
        <f>SUM(J162:L162)*H162</f>
        <v>0</v>
      </c>
      <c r="W162" s="845">
        <f>SUM(M162:O162)*H162</f>
        <v>0</v>
      </c>
      <c r="X162" s="845">
        <f>SUM(P162:R162)*H162</f>
        <v>0</v>
      </c>
      <c r="Y162" s="845">
        <f>SUM(S162:U162)*H162</f>
        <v>0.25</v>
      </c>
      <c r="Z162" s="965">
        <f>MAX(V162:Y162)</f>
        <v>0.25</v>
      </c>
      <c r="AA162" s="1312"/>
      <c r="AB162" s="1276"/>
      <c r="AC162" s="980"/>
      <c r="AD162" s="1534" t="str">
        <f>+IF(Z163&gt;Z162,"SUPERADA",IF(Z163=Z162,"EQUILIBRADA",IF(Z163&lt;Z162,"PARA MEJORAR")))</f>
        <v>PARA MEJORAR</v>
      </c>
      <c r="AE162" s="988" t="s">
        <v>562</v>
      </c>
    </row>
    <row r="163" spans="1:31" ht="24.95" customHeight="1" x14ac:dyDescent="0.2">
      <c r="A163" s="1249"/>
      <c r="B163" s="1292"/>
      <c r="C163" s="1292"/>
      <c r="D163" s="1296"/>
      <c r="E163" s="1296"/>
      <c r="F163" s="1292"/>
      <c r="G163" s="1223"/>
      <c r="H163" s="1207"/>
      <c r="I163" s="823" t="s">
        <v>601</v>
      </c>
      <c r="J163" s="824"/>
      <c r="K163" s="825"/>
      <c r="L163" s="826"/>
      <c r="M163" s="827"/>
      <c r="N163" s="825"/>
      <c r="O163" s="826"/>
      <c r="P163" s="827"/>
      <c r="Q163" s="825"/>
      <c r="R163" s="826"/>
      <c r="S163" s="827"/>
      <c r="T163" s="825"/>
      <c r="U163" s="828"/>
      <c r="V163" s="829">
        <f>SUM(J163:L163)*H162</f>
        <v>0</v>
      </c>
      <c r="W163" s="830">
        <f>SUM(M163:O163)*H162</f>
        <v>0</v>
      </c>
      <c r="X163" s="830">
        <f>SUM(P163:R163)*H162</f>
        <v>0</v>
      </c>
      <c r="Y163" s="830">
        <f>SUM(S163:U163)*H162</f>
        <v>0</v>
      </c>
      <c r="Z163" s="964">
        <f t="shared" ref="Z163" si="79">MAX(V163:Y163)</f>
        <v>0</v>
      </c>
      <c r="AA163" s="1312"/>
      <c r="AB163" s="1276"/>
      <c r="AC163" s="980"/>
      <c r="AD163" s="1534"/>
      <c r="AE163" s="988" t="s">
        <v>562</v>
      </c>
    </row>
    <row r="164" spans="1:31" ht="24.95" customHeight="1" x14ac:dyDescent="0.2">
      <c r="A164" s="1249"/>
      <c r="B164" s="1292"/>
      <c r="C164" s="1292"/>
      <c r="D164" s="1296"/>
      <c r="E164" s="1296"/>
      <c r="F164" s="1292"/>
      <c r="G164" s="1208" t="s">
        <v>677</v>
      </c>
      <c r="H164" s="1207">
        <v>0.25</v>
      </c>
      <c r="I164" s="838" t="s">
        <v>600</v>
      </c>
      <c r="J164" s="839"/>
      <c r="K164" s="840"/>
      <c r="L164" s="841"/>
      <c r="M164" s="842"/>
      <c r="N164" s="840"/>
      <c r="O164" s="841"/>
      <c r="P164" s="842"/>
      <c r="Q164" s="840"/>
      <c r="R164" s="841"/>
      <c r="S164" s="842"/>
      <c r="T164" s="840"/>
      <c r="U164" s="843">
        <v>1</v>
      </c>
      <c r="V164" s="844">
        <f>SUM(J164:L164)*H164</f>
        <v>0</v>
      </c>
      <c r="W164" s="845">
        <f>SUM(M164:O164)*H164</f>
        <v>0</v>
      </c>
      <c r="X164" s="845">
        <f>SUM(P164:R164)*H164</f>
        <v>0</v>
      </c>
      <c r="Y164" s="845">
        <f>SUM(S164:U164)*H164</f>
        <v>0.25</v>
      </c>
      <c r="Z164" s="965">
        <f>MAX(V164:Y164)</f>
        <v>0.25</v>
      </c>
      <c r="AA164" s="1312"/>
      <c r="AB164" s="1276"/>
      <c r="AC164" s="980"/>
      <c r="AD164" s="1534" t="str">
        <f>+IF(Z165&gt;Z164,"SUPERADA",IF(Z165=Z164,"EQUILIBRADA",IF(Z165&lt;Z164,"PARA MEJORAR")))</f>
        <v>PARA MEJORAR</v>
      </c>
      <c r="AE164" s="988" t="s">
        <v>562</v>
      </c>
    </row>
    <row r="165" spans="1:31" ht="24.95" customHeight="1" x14ac:dyDescent="0.2">
      <c r="A165" s="1249"/>
      <c r="B165" s="1292"/>
      <c r="C165" s="1292"/>
      <c r="D165" s="1296"/>
      <c r="E165" s="1296"/>
      <c r="F165" s="1292"/>
      <c r="G165" s="1223"/>
      <c r="H165" s="1207"/>
      <c r="I165" s="823" t="s">
        <v>601</v>
      </c>
      <c r="J165" s="824"/>
      <c r="K165" s="825"/>
      <c r="L165" s="826"/>
      <c r="M165" s="827"/>
      <c r="N165" s="825"/>
      <c r="O165" s="826"/>
      <c r="P165" s="827"/>
      <c r="Q165" s="825"/>
      <c r="R165" s="826"/>
      <c r="S165" s="827"/>
      <c r="T165" s="825"/>
      <c r="U165" s="828"/>
      <c r="V165" s="829">
        <f>SUM(J165:L165)*H164</f>
        <v>0</v>
      </c>
      <c r="W165" s="830">
        <f>SUM(M165:O165)*H164</f>
        <v>0</v>
      </c>
      <c r="X165" s="830">
        <f>SUM(P165:R165)*H164</f>
        <v>0</v>
      </c>
      <c r="Y165" s="830">
        <f>SUM(S165:U165)*H164</f>
        <v>0</v>
      </c>
      <c r="Z165" s="964">
        <f t="shared" ref="Z165" si="80">MAX(V165:Y165)</f>
        <v>0</v>
      </c>
      <c r="AA165" s="1312"/>
      <c r="AB165" s="1276"/>
      <c r="AC165" s="980"/>
      <c r="AD165" s="1534"/>
      <c r="AE165" s="988" t="s">
        <v>562</v>
      </c>
    </row>
    <row r="166" spans="1:31" ht="24.95" customHeight="1" x14ac:dyDescent="0.2">
      <c r="A166" s="1249"/>
      <c r="B166" s="1292"/>
      <c r="C166" s="1292"/>
      <c r="D166" s="1296"/>
      <c r="E166" s="1296"/>
      <c r="F166" s="1292"/>
      <c r="G166" s="1208" t="s">
        <v>678</v>
      </c>
      <c r="H166" s="1207">
        <v>0.25</v>
      </c>
      <c r="I166" s="838" t="s">
        <v>600</v>
      </c>
      <c r="J166" s="839"/>
      <c r="K166" s="840"/>
      <c r="L166" s="841"/>
      <c r="M166" s="842"/>
      <c r="N166" s="840"/>
      <c r="O166" s="841"/>
      <c r="P166" s="842"/>
      <c r="Q166" s="840"/>
      <c r="R166" s="841"/>
      <c r="S166" s="842"/>
      <c r="T166" s="840"/>
      <c r="U166" s="843">
        <v>1</v>
      </c>
      <c r="V166" s="844">
        <f>SUM(J166:L166)*H166</f>
        <v>0</v>
      </c>
      <c r="W166" s="845">
        <f>SUM(M166:O166)*H166</f>
        <v>0</v>
      </c>
      <c r="X166" s="845">
        <f>SUM(P166:R166)*H166</f>
        <v>0</v>
      </c>
      <c r="Y166" s="845">
        <f>SUM(S166:U166)*H166</f>
        <v>0.25</v>
      </c>
      <c r="Z166" s="965">
        <f>MAX(V166:Y166)</f>
        <v>0.25</v>
      </c>
      <c r="AA166" s="1312"/>
      <c r="AB166" s="1276"/>
      <c r="AC166" s="980"/>
      <c r="AD166" s="1534" t="str">
        <f>+IF(Z167&gt;Z166,"SUPERADA",IF(Z167=Z166,"EQUILIBRADA",IF(Z167&lt;Z166,"PARA MEJORAR")))</f>
        <v>PARA MEJORAR</v>
      </c>
      <c r="AE166" s="988" t="s">
        <v>562</v>
      </c>
    </row>
    <row r="167" spans="1:31" ht="24.95" customHeight="1" thickBot="1" x14ac:dyDescent="0.25">
      <c r="A167" s="1249"/>
      <c r="B167" s="1292"/>
      <c r="C167" s="1292"/>
      <c r="D167" s="1296"/>
      <c r="E167" s="1296"/>
      <c r="F167" s="1292"/>
      <c r="G167" s="1209"/>
      <c r="H167" s="1210"/>
      <c r="I167" s="847" t="s">
        <v>601</v>
      </c>
      <c r="J167" s="848"/>
      <c r="K167" s="849"/>
      <c r="L167" s="850"/>
      <c r="M167" s="851"/>
      <c r="N167" s="849"/>
      <c r="O167" s="850"/>
      <c r="P167" s="851"/>
      <c r="Q167" s="849"/>
      <c r="R167" s="850"/>
      <c r="S167" s="851"/>
      <c r="T167" s="849"/>
      <c r="U167" s="852"/>
      <c r="V167" s="853">
        <f>SUM(J167:L167)*H166</f>
        <v>0</v>
      </c>
      <c r="W167" s="854">
        <f>SUM(M167:O167)*H166</f>
        <v>0</v>
      </c>
      <c r="X167" s="854">
        <f>SUM(P167:R167)*H166</f>
        <v>0</v>
      </c>
      <c r="Y167" s="854">
        <f>SUM(S167:U167)*H166</f>
        <v>0</v>
      </c>
      <c r="Z167" s="966">
        <f t="shared" ref="Z167" si="81">MAX(V167:Y167)</f>
        <v>0</v>
      </c>
      <c r="AA167" s="1312"/>
      <c r="AB167" s="1276"/>
      <c r="AC167" s="981"/>
      <c r="AD167" s="1535"/>
      <c r="AE167" s="988" t="s">
        <v>562</v>
      </c>
    </row>
    <row r="168" spans="1:31" ht="24.95" customHeight="1" x14ac:dyDescent="0.2">
      <c r="A168" s="1249"/>
      <c r="B168" s="1292"/>
      <c r="C168" s="1309" t="s">
        <v>211</v>
      </c>
      <c r="D168" s="1293" t="s">
        <v>435</v>
      </c>
      <c r="E168" s="1293" t="s">
        <v>140</v>
      </c>
      <c r="F168" s="1309" t="s">
        <v>436</v>
      </c>
      <c r="G168" s="1289" t="s">
        <v>679</v>
      </c>
      <c r="H168" s="1290">
        <v>0.2</v>
      </c>
      <c r="I168" s="832" t="s">
        <v>600</v>
      </c>
      <c r="J168" s="894"/>
      <c r="K168" s="834"/>
      <c r="L168" s="835"/>
      <c r="M168" s="836"/>
      <c r="N168" s="834"/>
      <c r="O168" s="835"/>
      <c r="P168" s="836"/>
      <c r="Q168" s="834"/>
      <c r="R168" s="835"/>
      <c r="S168" s="836"/>
      <c r="T168" s="834"/>
      <c r="U168" s="837">
        <v>1</v>
      </c>
      <c r="V168" s="821">
        <f>SUM(J168:L168)*H168</f>
        <v>0</v>
      </c>
      <c r="W168" s="822">
        <f>SUM(M168:O168)*H168</f>
        <v>0</v>
      </c>
      <c r="X168" s="822">
        <f>SUM(P168:R168)*H168</f>
        <v>0</v>
      </c>
      <c r="Y168" s="822">
        <f>SUM(S168:U168)*H168</f>
        <v>0.2</v>
      </c>
      <c r="Z168" s="963">
        <f>MAX(V168:Y168)</f>
        <v>0.2</v>
      </c>
      <c r="AA168" s="1311" t="s">
        <v>1153</v>
      </c>
      <c r="AB168" s="1275">
        <v>24</v>
      </c>
      <c r="AC168" s="979"/>
      <c r="AD168" s="1533" t="str">
        <f>+IF(Z169&gt;Z168,"SUPERADA",IF(Z169=Z168,"EQUILIBRADA",IF(Z169&lt;Z168,"PARA MEJORAR")))</f>
        <v>EQUILIBRADA</v>
      </c>
      <c r="AE168" s="988" t="s">
        <v>562</v>
      </c>
    </row>
    <row r="169" spans="1:31" ht="24.95" customHeight="1" x14ac:dyDescent="0.2">
      <c r="A169" s="1249"/>
      <c r="B169" s="1292"/>
      <c r="C169" s="1310"/>
      <c r="D169" s="1224"/>
      <c r="E169" s="1224"/>
      <c r="F169" s="1310"/>
      <c r="G169" s="1223"/>
      <c r="H169" s="1207"/>
      <c r="I169" s="823" t="s">
        <v>601</v>
      </c>
      <c r="J169" s="824"/>
      <c r="K169" s="825"/>
      <c r="L169" s="826"/>
      <c r="M169" s="827"/>
      <c r="N169" s="825"/>
      <c r="O169" s="826">
        <v>1</v>
      </c>
      <c r="P169" s="827"/>
      <c r="Q169" s="825"/>
      <c r="R169" s="826"/>
      <c r="S169" s="827"/>
      <c r="T169" s="825"/>
      <c r="U169" s="828"/>
      <c r="V169" s="829">
        <f>SUM(J169:L169)*H168</f>
        <v>0</v>
      </c>
      <c r="W169" s="830">
        <f>SUM(M169:O169)*H168</f>
        <v>0.2</v>
      </c>
      <c r="X169" s="830">
        <f>SUM(P169:R169)*H168</f>
        <v>0</v>
      </c>
      <c r="Y169" s="830">
        <f>SUM(S169:U169)*H168</f>
        <v>0</v>
      </c>
      <c r="Z169" s="964">
        <f t="shared" ref="Z169" si="82">MAX(V169:Y169)</f>
        <v>0.2</v>
      </c>
      <c r="AA169" s="1312"/>
      <c r="AB169" s="1276"/>
      <c r="AC169" s="980"/>
      <c r="AD169" s="1534"/>
      <c r="AE169" s="988" t="s">
        <v>562</v>
      </c>
    </row>
    <row r="170" spans="1:31" ht="24.95" customHeight="1" x14ac:dyDescent="0.2">
      <c r="A170" s="1249"/>
      <c r="B170" s="1292"/>
      <c r="C170" s="1310"/>
      <c r="D170" s="1224"/>
      <c r="E170" s="1224"/>
      <c r="F170" s="1310"/>
      <c r="G170" s="1208" t="s">
        <v>680</v>
      </c>
      <c r="H170" s="1207">
        <v>0.2</v>
      </c>
      <c r="I170" s="838" t="s">
        <v>600</v>
      </c>
      <c r="J170" s="839"/>
      <c r="K170" s="840"/>
      <c r="L170" s="841"/>
      <c r="M170" s="842"/>
      <c r="N170" s="840"/>
      <c r="O170" s="841"/>
      <c r="P170" s="842"/>
      <c r="Q170" s="840"/>
      <c r="R170" s="841">
        <v>1</v>
      </c>
      <c r="S170" s="842"/>
      <c r="T170" s="840"/>
      <c r="U170" s="843">
        <v>1</v>
      </c>
      <c r="V170" s="844">
        <f>SUM(J170:L170)*H170</f>
        <v>0</v>
      </c>
      <c r="W170" s="845">
        <f>SUM(M170:O170)*H170</f>
        <v>0</v>
      </c>
      <c r="X170" s="845">
        <f>SUM(P170:R170)*H170</f>
        <v>0.2</v>
      </c>
      <c r="Y170" s="845">
        <f>SUM(S170:U170)*H170</f>
        <v>0.2</v>
      </c>
      <c r="Z170" s="965">
        <f>MAX(V170:Y170)</f>
        <v>0.2</v>
      </c>
      <c r="AA170" s="1312"/>
      <c r="AB170" s="1276"/>
      <c r="AC170" s="980"/>
      <c r="AD170" s="1534" t="str">
        <f>+IF(Z171&gt;Z170,"SUPERADA",IF(Z171=Z170,"EQUILIBRADA",IF(Z171&lt;Z170,"PARA MEJORAR")))</f>
        <v>PARA MEJORAR</v>
      </c>
      <c r="AE170" s="988" t="s">
        <v>562</v>
      </c>
    </row>
    <row r="171" spans="1:31" ht="24.95" customHeight="1" x14ac:dyDescent="0.2">
      <c r="A171" s="1249"/>
      <c r="B171" s="1292"/>
      <c r="C171" s="1310"/>
      <c r="D171" s="1224"/>
      <c r="E171" s="1224"/>
      <c r="F171" s="1310"/>
      <c r="G171" s="1223"/>
      <c r="H171" s="1207"/>
      <c r="I171" s="823" t="s">
        <v>601</v>
      </c>
      <c r="J171" s="824"/>
      <c r="K171" s="825"/>
      <c r="L171" s="826"/>
      <c r="M171" s="827"/>
      <c r="N171" s="825"/>
      <c r="O171" s="826"/>
      <c r="P171" s="827"/>
      <c r="Q171" s="825"/>
      <c r="R171" s="826"/>
      <c r="S171" s="827"/>
      <c r="T171" s="825"/>
      <c r="U171" s="828"/>
      <c r="V171" s="829">
        <f>SUM(J171:L171)*H170</f>
        <v>0</v>
      </c>
      <c r="W171" s="830">
        <f>SUM(M171:O171)*H170</f>
        <v>0</v>
      </c>
      <c r="X171" s="830">
        <f>SUM(P171:R171)*H170</f>
        <v>0</v>
      </c>
      <c r="Y171" s="830">
        <f>SUM(S171:U171)*H170</f>
        <v>0</v>
      </c>
      <c r="Z171" s="964">
        <f t="shared" ref="Z171" si="83">MAX(V171:Y171)</f>
        <v>0</v>
      </c>
      <c r="AA171" s="1312"/>
      <c r="AB171" s="1276"/>
      <c r="AC171" s="980"/>
      <c r="AD171" s="1534"/>
      <c r="AE171" s="988" t="s">
        <v>562</v>
      </c>
    </row>
    <row r="172" spans="1:31" ht="24.95" customHeight="1" x14ac:dyDescent="0.2">
      <c r="A172" s="1249"/>
      <c r="B172" s="1292"/>
      <c r="C172" s="1310"/>
      <c r="D172" s="1224"/>
      <c r="E172" s="1224"/>
      <c r="F172" s="1310"/>
      <c r="G172" s="1208" t="s">
        <v>681</v>
      </c>
      <c r="H172" s="1207">
        <v>0.2</v>
      </c>
      <c r="I172" s="838" t="s">
        <v>600</v>
      </c>
      <c r="J172" s="839"/>
      <c r="K172" s="840"/>
      <c r="L172" s="841"/>
      <c r="M172" s="842"/>
      <c r="N172" s="840"/>
      <c r="O172" s="841"/>
      <c r="P172" s="842"/>
      <c r="Q172" s="840"/>
      <c r="R172" s="841">
        <v>1</v>
      </c>
      <c r="S172" s="842"/>
      <c r="T172" s="840"/>
      <c r="U172" s="843">
        <v>1</v>
      </c>
      <c r="V172" s="844">
        <f>SUM(J172:L172)*H172</f>
        <v>0</v>
      </c>
      <c r="W172" s="845">
        <f>SUM(M172:O172)*H172</f>
        <v>0</v>
      </c>
      <c r="X172" s="845">
        <f>SUM(P172:R172)*H172</f>
        <v>0.2</v>
      </c>
      <c r="Y172" s="845">
        <f>SUM(S172:U172)*H172</f>
        <v>0.2</v>
      </c>
      <c r="Z172" s="965">
        <f>MAX(V172:Y172)</f>
        <v>0.2</v>
      </c>
      <c r="AA172" s="1312"/>
      <c r="AB172" s="1276"/>
      <c r="AC172" s="980"/>
      <c r="AD172" s="1534" t="str">
        <f>+IF(Z173&gt;Z172,"SUPERADA",IF(Z173=Z172,"EQUILIBRADA",IF(Z173&lt;Z172,"PARA MEJORAR")))</f>
        <v>PARA MEJORAR</v>
      </c>
      <c r="AE172" s="988" t="s">
        <v>562</v>
      </c>
    </row>
    <row r="173" spans="1:31" ht="24.95" customHeight="1" x14ac:dyDescent="0.2">
      <c r="A173" s="1249"/>
      <c r="B173" s="1292"/>
      <c r="C173" s="1310"/>
      <c r="D173" s="1224"/>
      <c r="E173" s="1224"/>
      <c r="F173" s="1310"/>
      <c r="G173" s="1223"/>
      <c r="H173" s="1207"/>
      <c r="I173" s="823" t="s">
        <v>601</v>
      </c>
      <c r="J173" s="824"/>
      <c r="K173" s="825"/>
      <c r="L173" s="826"/>
      <c r="M173" s="827"/>
      <c r="N173" s="825"/>
      <c r="O173" s="826"/>
      <c r="P173" s="827"/>
      <c r="Q173" s="825"/>
      <c r="R173" s="826"/>
      <c r="S173" s="827"/>
      <c r="T173" s="825"/>
      <c r="U173" s="828"/>
      <c r="V173" s="829">
        <f>SUM(J173:L173)*H172</f>
        <v>0</v>
      </c>
      <c r="W173" s="830">
        <f>SUM(M173:O173)*H172</f>
        <v>0</v>
      </c>
      <c r="X173" s="830">
        <f>SUM(P173:R173)*H172</f>
        <v>0</v>
      </c>
      <c r="Y173" s="830">
        <f>SUM(S173:U173)*H172</f>
        <v>0</v>
      </c>
      <c r="Z173" s="964">
        <f t="shared" ref="Z173" si="84">MAX(V173:Y173)</f>
        <v>0</v>
      </c>
      <c r="AA173" s="1312"/>
      <c r="AB173" s="1276"/>
      <c r="AC173" s="980"/>
      <c r="AD173" s="1534"/>
      <c r="AE173" s="988" t="s">
        <v>562</v>
      </c>
    </row>
    <row r="174" spans="1:31" ht="24.95" customHeight="1" x14ac:dyDescent="0.2">
      <c r="A174" s="1249"/>
      <c r="B174" s="1292"/>
      <c r="C174" s="1310"/>
      <c r="D174" s="1224"/>
      <c r="E174" s="1224"/>
      <c r="F174" s="1310"/>
      <c r="G174" s="1208" t="s">
        <v>682</v>
      </c>
      <c r="H174" s="1207">
        <v>0.2</v>
      </c>
      <c r="I174" s="838" t="s">
        <v>600</v>
      </c>
      <c r="J174" s="839"/>
      <c r="K174" s="840"/>
      <c r="L174" s="841"/>
      <c r="M174" s="842"/>
      <c r="N174" s="840"/>
      <c r="O174" s="841"/>
      <c r="P174" s="842"/>
      <c r="Q174" s="840"/>
      <c r="R174" s="841"/>
      <c r="S174" s="842"/>
      <c r="T174" s="840"/>
      <c r="U174" s="843">
        <v>1</v>
      </c>
      <c r="V174" s="844">
        <f>SUM(J174:L174)*H174</f>
        <v>0</v>
      </c>
      <c r="W174" s="845">
        <f>SUM(M174:O174)*H174</f>
        <v>0</v>
      </c>
      <c r="X174" s="845">
        <f>SUM(P174:R174)*H174</f>
        <v>0</v>
      </c>
      <c r="Y174" s="845">
        <f>SUM(S174:U174)*H174</f>
        <v>0.2</v>
      </c>
      <c r="Z174" s="965">
        <f>MAX(V174:Y174)</f>
        <v>0.2</v>
      </c>
      <c r="AA174" s="1312"/>
      <c r="AB174" s="1276"/>
      <c r="AC174" s="980"/>
      <c r="AD174" s="1534" t="str">
        <f>+IF(Z175&gt;Z174,"SUPERADA",IF(Z175=Z174,"EQUILIBRADA",IF(Z175&lt;Z174,"PARA MEJORAR")))</f>
        <v>PARA MEJORAR</v>
      </c>
      <c r="AE174" s="988" t="s">
        <v>562</v>
      </c>
    </row>
    <row r="175" spans="1:31" ht="24.95" customHeight="1" x14ac:dyDescent="0.2">
      <c r="A175" s="1249"/>
      <c r="B175" s="1292"/>
      <c r="C175" s="1310"/>
      <c r="D175" s="1224"/>
      <c r="E175" s="1224"/>
      <c r="F175" s="1310"/>
      <c r="G175" s="1223"/>
      <c r="H175" s="1207"/>
      <c r="I175" s="823" t="s">
        <v>601</v>
      </c>
      <c r="J175" s="824"/>
      <c r="K175" s="825"/>
      <c r="L175" s="826"/>
      <c r="M175" s="827"/>
      <c r="N175" s="825"/>
      <c r="O175" s="826"/>
      <c r="P175" s="827"/>
      <c r="Q175" s="825"/>
      <c r="R175" s="826"/>
      <c r="S175" s="827"/>
      <c r="T175" s="825"/>
      <c r="U175" s="828"/>
      <c r="V175" s="829">
        <f>SUM(J175:L175)*H174</f>
        <v>0</v>
      </c>
      <c r="W175" s="830">
        <f>SUM(M175:O175)*H174</f>
        <v>0</v>
      </c>
      <c r="X175" s="830">
        <f>SUM(P175:R175)*H174</f>
        <v>0</v>
      </c>
      <c r="Y175" s="830">
        <f>SUM(S175:U175)*H174</f>
        <v>0</v>
      </c>
      <c r="Z175" s="964">
        <f t="shared" ref="Z175" si="85">MAX(V175:Y175)</f>
        <v>0</v>
      </c>
      <c r="AA175" s="1312"/>
      <c r="AB175" s="1276"/>
      <c r="AC175" s="980"/>
      <c r="AD175" s="1534"/>
      <c r="AE175" s="988" t="s">
        <v>562</v>
      </c>
    </row>
    <row r="176" spans="1:31" ht="24.95" customHeight="1" x14ac:dyDescent="0.2">
      <c r="A176" s="1249"/>
      <c r="B176" s="1292"/>
      <c r="C176" s="1310"/>
      <c r="D176" s="1224"/>
      <c r="E176" s="1224"/>
      <c r="F176" s="1310"/>
      <c r="G176" s="1208" t="s">
        <v>683</v>
      </c>
      <c r="H176" s="1207">
        <v>0.2</v>
      </c>
      <c r="I176" s="838" t="s">
        <v>600</v>
      </c>
      <c r="J176" s="839"/>
      <c r="K176" s="840"/>
      <c r="L176" s="841"/>
      <c r="M176" s="842"/>
      <c r="N176" s="840"/>
      <c r="O176" s="841"/>
      <c r="P176" s="842"/>
      <c r="Q176" s="840"/>
      <c r="R176" s="841"/>
      <c r="S176" s="842"/>
      <c r="T176" s="840"/>
      <c r="U176" s="843">
        <v>1</v>
      </c>
      <c r="V176" s="844">
        <f>SUM(J176:L176)*H176</f>
        <v>0</v>
      </c>
      <c r="W176" s="845">
        <f>SUM(M176:O176)*H176</f>
        <v>0</v>
      </c>
      <c r="X176" s="845">
        <f>SUM(P176:R176)*H176</f>
        <v>0</v>
      </c>
      <c r="Y176" s="845">
        <f>SUM(S176:U176)*H176</f>
        <v>0.2</v>
      </c>
      <c r="Z176" s="965">
        <f>MAX(V176:Y176)</f>
        <v>0.2</v>
      </c>
      <c r="AA176" s="1312"/>
      <c r="AB176" s="1276"/>
      <c r="AC176" s="980"/>
      <c r="AD176" s="1534" t="str">
        <f>+IF(Z177&gt;Z176,"SUPERADA",IF(Z177=Z176,"EQUILIBRADA",IF(Z177&lt;Z176,"PARA MEJORAR")))</f>
        <v>PARA MEJORAR</v>
      </c>
      <c r="AE176" s="988" t="s">
        <v>562</v>
      </c>
    </row>
    <row r="177" spans="1:31" ht="24.95" customHeight="1" thickBot="1" x14ac:dyDescent="0.25">
      <c r="A177" s="1249"/>
      <c r="B177" s="1292"/>
      <c r="C177" s="1310"/>
      <c r="D177" s="1224"/>
      <c r="E177" s="1224"/>
      <c r="F177" s="1310"/>
      <c r="G177" s="1209"/>
      <c r="H177" s="1210"/>
      <c r="I177" s="847" t="s">
        <v>601</v>
      </c>
      <c r="J177" s="848"/>
      <c r="K177" s="849"/>
      <c r="L177" s="850"/>
      <c r="M177" s="851"/>
      <c r="N177" s="849"/>
      <c r="O177" s="850"/>
      <c r="P177" s="851"/>
      <c r="Q177" s="849"/>
      <c r="R177" s="850"/>
      <c r="S177" s="851"/>
      <c r="T177" s="849"/>
      <c r="U177" s="852"/>
      <c r="V177" s="853">
        <f>SUM(J177:L177)*H176</f>
        <v>0</v>
      </c>
      <c r="W177" s="854">
        <f>SUM(M177:O177)*H176</f>
        <v>0</v>
      </c>
      <c r="X177" s="854">
        <f>SUM(P177:R177)*H176</f>
        <v>0</v>
      </c>
      <c r="Y177" s="854">
        <f>SUM(S177:U177)*H176</f>
        <v>0</v>
      </c>
      <c r="Z177" s="966">
        <f t="shared" ref="Z177" si="86">MAX(V177:Y177)</f>
        <v>0</v>
      </c>
      <c r="AA177" s="1312"/>
      <c r="AB177" s="1277"/>
      <c r="AC177" s="981"/>
      <c r="AD177" s="1535"/>
      <c r="AE177" s="988" t="s">
        <v>562</v>
      </c>
    </row>
    <row r="178" spans="1:31" ht="24.95" customHeight="1" x14ac:dyDescent="0.2">
      <c r="A178" s="1249"/>
      <c r="B178" s="1320" t="s">
        <v>1106</v>
      </c>
      <c r="C178" s="1306" t="s">
        <v>143</v>
      </c>
      <c r="D178" s="1308" t="s">
        <v>126</v>
      </c>
      <c r="E178" s="1308" t="s">
        <v>127</v>
      </c>
      <c r="F178" s="1320" t="s">
        <v>128</v>
      </c>
      <c r="G178" s="1219" t="s">
        <v>984</v>
      </c>
      <c r="H178" s="1220">
        <v>0.1</v>
      </c>
      <c r="I178" s="832" t="s">
        <v>600</v>
      </c>
      <c r="J178" s="894"/>
      <c r="K178" s="834"/>
      <c r="L178" s="835">
        <v>0.5</v>
      </c>
      <c r="M178" s="836"/>
      <c r="N178" s="834"/>
      <c r="O178" s="835">
        <v>1</v>
      </c>
      <c r="P178" s="836"/>
      <c r="Q178" s="834"/>
      <c r="R178" s="835">
        <v>1</v>
      </c>
      <c r="S178" s="836"/>
      <c r="T178" s="834"/>
      <c r="U178" s="837">
        <v>1</v>
      </c>
      <c r="V178" s="821">
        <f>SUM(J178:L178)*H178</f>
        <v>0.05</v>
      </c>
      <c r="W178" s="822">
        <f>SUM(M178:O178)*H178</f>
        <v>0.1</v>
      </c>
      <c r="X178" s="822">
        <f>SUM(P178:R178)*H178</f>
        <v>0.1</v>
      </c>
      <c r="Y178" s="822">
        <f>SUM(S178:U178)*H178</f>
        <v>0.1</v>
      </c>
      <c r="Z178" s="963">
        <f>MAX(V178:Y178)</f>
        <v>0.1</v>
      </c>
      <c r="AA178" s="1321" t="s">
        <v>1154</v>
      </c>
      <c r="AB178" s="1313">
        <v>25</v>
      </c>
      <c r="AC178" s="979"/>
      <c r="AD178" s="1533" t="str">
        <f>+IF(Z179&gt;Z178,"SUPERADA",IF(Z179=Z178,"EQUILIBRADA",IF(Z179&lt;Z178,"PARA MEJORAR")))</f>
        <v>EQUILIBRADA</v>
      </c>
      <c r="AE178" s="989" t="s">
        <v>562</v>
      </c>
    </row>
    <row r="179" spans="1:31" ht="24.95" customHeight="1" x14ac:dyDescent="0.2">
      <c r="A179" s="1249"/>
      <c r="B179" s="1212"/>
      <c r="C179" s="1307"/>
      <c r="D179" s="1211"/>
      <c r="E179" s="1211"/>
      <c r="F179" s="1212"/>
      <c r="G179" s="1214"/>
      <c r="H179" s="1215"/>
      <c r="I179" s="823" t="s">
        <v>601</v>
      </c>
      <c r="J179" s="824"/>
      <c r="K179" s="825"/>
      <c r="L179" s="826">
        <v>0.5</v>
      </c>
      <c r="M179" s="827"/>
      <c r="N179" s="825"/>
      <c r="O179" s="826">
        <v>1</v>
      </c>
      <c r="P179" s="827"/>
      <c r="Q179" s="825"/>
      <c r="R179" s="826"/>
      <c r="S179" s="827"/>
      <c r="T179" s="825"/>
      <c r="U179" s="828"/>
      <c r="V179" s="829">
        <f>SUM(J179:L179)*H178</f>
        <v>0.05</v>
      </c>
      <c r="W179" s="830">
        <f>SUM(M179:O179)*H178</f>
        <v>0.1</v>
      </c>
      <c r="X179" s="830">
        <f>SUM(P179:R179)*H178</f>
        <v>0</v>
      </c>
      <c r="Y179" s="830">
        <f>SUM(S179:U179)*H178</f>
        <v>0</v>
      </c>
      <c r="Z179" s="964">
        <f t="shared" ref="Z179" si="87">MAX(V179:Y179)</f>
        <v>0.1</v>
      </c>
      <c r="AA179" s="1322"/>
      <c r="AB179" s="1314"/>
      <c r="AC179" s="980"/>
      <c r="AD179" s="1534"/>
      <c r="AE179" s="990" t="s">
        <v>562</v>
      </c>
    </row>
    <row r="180" spans="1:31" ht="24.95" customHeight="1" x14ac:dyDescent="0.2">
      <c r="A180" s="1249"/>
      <c r="B180" s="1212"/>
      <c r="C180" s="1307"/>
      <c r="D180" s="1211"/>
      <c r="E180" s="1211"/>
      <c r="F180" s="1212"/>
      <c r="G180" s="1214" t="s">
        <v>985</v>
      </c>
      <c r="H180" s="1215">
        <v>0.3</v>
      </c>
      <c r="I180" s="838" t="s">
        <v>600</v>
      </c>
      <c r="J180" s="839"/>
      <c r="K180" s="840"/>
      <c r="L180" s="841"/>
      <c r="M180" s="842"/>
      <c r="N180" s="840"/>
      <c r="O180" s="841">
        <v>0.7</v>
      </c>
      <c r="P180" s="842"/>
      <c r="Q180" s="840"/>
      <c r="R180" s="841">
        <v>1</v>
      </c>
      <c r="S180" s="842"/>
      <c r="T180" s="840"/>
      <c r="U180" s="843">
        <v>1</v>
      </c>
      <c r="V180" s="844">
        <f>SUM(J180:L180)*H180</f>
        <v>0</v>
      </c>
      <c r="W180" s="845">
        <f>SUM(M180:O180)*H180</f>
        <v>0.21</v>
      </c>
      <c r="X180" s="845">
        <f>SUM(P180:R180)*H180</f>
        <v>0.3</v>
      </c>
      <c r="Y180" s="845">
        <f>SUM(S180:U180)*H180</f>
        <v>0.3</v>
      </c>
      <c r="Z180" s="965">
        <f>MAX(V180:Y180)</f>
        <v>0.3</v>
      </c>
      <c r="AA180" s="1322"/>
      <c r="AB180" s="1314"/>
      <c r="AC180" s="980"/>
      <c r="AD180" s="1534" t="str">
        <f>+IF(Z181&gt;Z180,"SUPERADA",IF(Z181=Z180,"EQUILIBRADA",IF(Z181&lt;Z180,"PARA MEJORAR")))</f>
        <v>PARA MEJORAR</v>
      </c>
      <c r="AE180" s="990" t="s">
        <v>562</v>
      </c>
    </row>
    <row r="181" spans="1:31" ht="24.95" customHeight="1" x14ac:dyDescent="0.2">
      <c r="A181" s="1249"/>
      <c r="B181" s="1212"/>
      <c r="C181" s="1307"/>
      <c r="D181" s="1211"/>
      <c r="E181" s="1211"/>
      <c r="F181" s="1212"/>
      <c r="G181" s="1214"/>
      <c r="H181" s="1215"/>
      <c r="I181" s="823" t="s">
        <v>601</v>
      </c>
      <c r="J181" s="824"/>
      <c r="K181" s="825"/>
      <c r="L181" s="826"/>
      <c r="M181" s="827"/>
      <c r="N181" s="825"/>
      <c r="O181" s="826">
        <v>0</v>
      </c>
      <c r="P181" s="827"/>
      <c r="Q181" s="825"/>
      <c r="R181" s="826"/>
      <c r="S181" s="827"/>
      <c r="T181" s="825"/>
      <c r="U181" s="828"/>
      <c r="V181" s="829">
        <f>SUM(J181:L181)*H180</f>
        <v>0</v>
      </c>
      <c r="W181" s="830">
        <f>SUM(M181:O181)*H180</f>
        <v>0</v>
      </c>
      <c r="X181" s="830">
        <f>SUM(P181:R181)*H180</f>
        <v>0</v>
      </c>
      <c r="Y181" s="830">
        <f>SUM(S181:U181)*H180</f>
        <v>0</v>
      </c>
      <c r="Z181" s="964">
        <f t="shared" ref="Z181" si="88">MAX(V181:Y181)</f>
        <v>0</v>
      </c>
      <c r="AA181" s="1322"/>
      <c r="AB181" s="1314"/>
      <c r="AC181" s="980"/>
      <c r="AD181" s="1534"/>
      <c r="AE181" s="990" t="s">
        <v>562</v>
      </c>
    </row>
    <row r="182" spans="1:31" ht="24.95" customHeight="1" x14ac:dyDescent="0.2">
      <c r="A182" s="1249"/>
      <c r="B182" s="1212"/>
      <c r="C182" s="1307"/>
      <c r="D182" s="1211"/>
      <c r="E182" s="1211"/>
      <c r="F182" s="1212"/>
      <c r="G182" s="1214" t="s">
        <v>986</v>
      </c>
      <c r="H182" s="1215">
        <v>0.6</v>
      </c>
      <c r="I182" s="838" t="s">
        <v>600</v>
      </c>
      <c r="J182" s="839"/>
      <c r="K182" s="840"/>
      <c r="L182" s="841"/>
      <c r="M182" s="842"/>
      <c r="N182" s="840"/>
      <c r="O182" s="841"/>
      <c r="P182" s="842"/>
      <c r="Q182" s="840"/>
      <c r="R182" s="841">
        <v>0.8</v>
      </c>
      <c r="S182" s="842"/>
      <c r="T182" s="840"/>
      <c r="U182" s="843">
        <v>1</v>
      </c>
      <c r="V182" s="844">
        <f>SUM(J182:L182)*H182</f>
        <v>0</v>
      </c>
      <c r="W182" s="845">
        <f>SUM(M182:O182)*H182</f>
        <v>0</v>
      </c>
      <c r="X182" s="845">
        <f>SUM(P182:R182)*H182</f>
        <v>0.48</v>
      </c>
      <c r="Y182" s="845">
        <f>SUM(S182:U182)*H182</f>
        <v>0.6</v>
      </c>
      <c r="Z182" s="965">
        <f>MAX(V182:Y182)</f>
        <v>0.6</v>
      </c>
      <c r="AA182" s="1322"/>
      <c r="AB182" s="1314"/>
      <c r="AC182" s="980"/>
      <c r="AD182" s="1534" t="str">
        <f>+IF(Z183&gt;Z182,"SUPERADA",IF(Z183=Z182,"EQUILIBRADA",IF(Z183&lt;Z182,"PARA MEJORAR")))</f>
        <v>PARA MEJORAR</v>
      </c>
      <c r="AE182" s="990" t="s">
        <v>562</v>
      </c>
    </row>
    <row r="183" spans="1:31" ht="24.95" customHeight="1" thickBot="1" x14ac:dyDescent="0.25">
      <c r="A183" s="1249"/>
      <c r="B183" s="1212"/>
      <c r="C183" s="1307"/>
      <c r="D183" s="1211"/>
      <c r="E183" s="1211"/>
      <c r="F183" s="1212"/>
      <c r="G183" s="1324"/>
      <c r="H183" s="1217"/>
      <c r="I183" s="847" t="s">
        <v>601</v>
      </c>
      <c r="J183" s="848"/>
      <c r="K183" s="849"/>
      <c r="L183" s="850"/>
      <c r="M183" s="851"/>
      <c r="N183" s="849"/>
      <c r="O183" s="850"/>
      <c r="P183" s="851"/>
      <c r="Q183" s="849"/>
      <c r="R183" s="850"/>
      <c r="S183" s="851"/>
      <c r="T183" s="849"/>
      <c r="U183" s="852"/>
      <c r="V183" s="853">
        <f>SUM(J183:L183)*H182</f>
        <v>0</v>
      </c>
      <c r="W183" s="854">
        <f>SUM(M183:O183)*H182</f>
        <v>0</v>
      </c>
      <c r="X183" s="854">
        <f>SUM(P183:R183)*H182</f>
        <v>0</v>
      </c>
      <c r="Y183" s="854">
        <f>SUM(S183:U183)*H182</f>
        <v>0</v>
      </c>
      <c r="Z183" s="966">
        <f t="shared" ref="Z183" si="89">MAX(V183:Y183)</f>
        <v>0</v>
      </c>
      <c r="AA183" s="1323"/>
      <c r="AB183" s="1315"/>
      <c r="AC183" s="981"/>
      <c r="AD183" s="1535"/>
      <c r="AE183" s="990" t="s">
        <v>562</v>
      </c>
    </row>
    <row r="184" spans="1:31" ht="24.95" customHeight="1" x14ac:dyDescent="0.2">
      <c r="A184" s="1249"/>
      <c r="B184" s="1212"/>
      <c r="C184" s="1328" t="s">
        <v>14</v>
      </c>
      <c r="D184" s="1330" t="s">
        <v>145</v>
      </c>
      <c r="E184" s="1330" t="s">
        <v>146</v>
      </c>
      <c r="F184" s="1330" t="s">
        <v>213</v>
      </c>
      <c r="G184" s="1316" t="s">
        <v>1107</v>
      </c>
      <c r="H184" s="1220">
        <v>0.2</v>
      </c>
      <c r="I184" s="832" t="s">
        <v>600</v>
      </c>
      <c r="J184" s="894"/>
      <c r="K184" s="834"/>
      <c r="L184" s="835">
        <v>0.4</v>
      </c>
      <c r="M184" s="836"/>
      <c r="N184" s="834"/>
      <c r="O184" s="835">
        <v>1</v>
      </c>
      <c r="P184" s="836"/>
      <c r="Q184" s="834"/>
      <c r="R184" s="835">
        <v>1</v>
      </c>
      <c r="S184" s="836"/>
      <c r="T184" s="834"/>
      <c r="U184" s="837">
        <v>1</v>
      </c>
      <c r="V184" s="821">
        <f>SUM(J184:L184)*H184</f>
        <v>8.0000000000000016E-2</v>
      </c>
      <c r="W184" s="822">
        <f>SUM(M184:O184)*H184</f>
        <v>0.2</v>
      </c>
      <c r="X184" s="822">
        <f>SUM(P184:R184)*H184</f>
        <v>0.2</v>
      </c>
      <c r="Y184" s="822">
        <f>SUM(S184:U184)*H184</f>
        <v>0.2</v>
      </c>
      <c r="Z184" s="963">
        <f>MAX(V184:Y184)</f>
        <v>0.2</v>
      </c>
      <c r="AA184" s="1318" t="s">
        <v>1155</v>
      </c>
      <c r="AB184" s="1303">
        <v>26</v>
      </c>
      <c r="AC184" s="979"/>
      <c r="AD184" s="1533" t="str">
        <f>+IF(Z185&gt;Z184,"SUPERADA",IF(Z185=Z184,"EQUILIBRADA",IF(Z185&lt;Z184,"PARA MEJORAR")))</f>
        <v>EQUILIBRADA</v>
      </c>
      <c r="AE184" s="990" t="s">
        <v>562</v>
      </c>
    </row>
    <row r="185" spans="1:31" ht="24.95" customHeight="1" x14ac:dyDescent="0.2">
      <c r="A185" s="1249"/>
      <c r="B185" s="1212"/>
      <c r="C185" s="1329"/>
      <c r="D185" s="1218"/>
      <c r="E185" s="1218"/>
      <c r="F185" s="1218"/>
      <c r="G185" s="1317"/>
      <c r="H185" s="1215"/>
      <c r="I185" s="823" t="s">
        <v>601</v>
      </c>
      <c r="J185" s="824"/>
      <c r="K185" s="825"/>
      <c r="L185" s="826">
        <v>0.4</v>
      </c>
      <c r="M185" s="827"/>
      <c r="N185" s="825"/>
      <c r="O185" s="826">
        <v>1</v>
      </c>
      <c r="P185" s="827"/>
      <c r="Q185" s="825"/>
      <c r="R185" s="826"/>
      <c r="S185" s="827"/>
      <c r="T185" s="825"/>
      <c r="U185" s="828"/>
      <c r="V185" s="829">
        <f>SUM(J185:L185)*H184</f>
        <v>8.0000000000000016E-2</v>
      </c>
      <c r="W185" s="830">
        <f>SUM(M185:O185)*H184</f>
        <v>0.2</v>
      </c>
      <c r="X185" s="830">
        <f>SUM(P185:R185)*H184</f>
        <v>0</v>
      </c>
      <c r="Y185" s="830">
        <f>SUM(S185:U185)*H184</f>
        <v>0</v>
      </c>
      <c r="Z185" s="964">
        <f t="shared" ref="Z185" si="90">MAX(V185:Y185)</f>
        <v>0.2</v>
      </c>
      <c r="AA185" s="1318"/>
      <c r="AB185" s="1304"/>
      <c r="AC185" s="980"/>
      <c r="AD185" s="1534"/>
      <c r="AE185" s="990" t="s">
        <v>562</v>
      </c>
    </row>
    <row r="186" spans="1:31" ht="24.95" customHeight="1" x14ac:dyDescent="0.2">
      <c r="A186" s="1249"/>
      <c r="B186" s="1212"/>
      <c r="C186" s="1329"/>
      <c r="D186" s="1218"/>
      <c r="E186" s="1218"/>
      <c r="F186" s="1218"/>
      <c r="G186" s="1214" t="s">
        <v>684</v>
      </c>
      <c r="H186" s="1215">
        <v>0.1</v>
      </c>
      <c r="I186" s="838" t="s">
        <v>600</v>
      </c>
      <c r="J186" s="839"/>
      <c r="K186" s="840"/>
      <c r="L186" s="841"/>
      <c r="M186" s="842"/>
      <c r="N186" s="840"/>
      <c r="O186" s="841">
        <v>0.5</v>
      </c>
      <c r="P186" s="842"/>
      <c r="Q186" s="840"/>
      <c r="R186" s="841">
        <v>1</v>
      </c>
      <c r="S186" s="842"/>
      <c r="T186" s="840"/>
      <c r="U186" s="843">
        <v>1</v>
      </c>
      <c r="V186" s="844">
        <f>SUM(J186:L186)*H186</f>
        <v>0</v>
      </c>
      <c r="W186" s="845">
        <f>SUM(M186:O186)*H186</f>
        <v>0.05</v>
      </c>
      <c r="X186" s="845">
        <f>SUM(P186:R186)*H186</f>
        <v>0.1</v>
      </c>
      <c r="Y186" s="845">
        <f>SUM(S186:U186)*H186</f>
        <v>0.1</v>
      </c>
      <c r="Z186" s="965">
        <f>MAX(V186:Y186)</f>
        <v>0.1</v>
      </c>
      <c r="AA186" s="1318"/>
      <c r="AB186" s="1304"/>
      <c r="AC186" s="980"/>
      <c r="AD186" s="1534" t="str">
        <f>+IF(Z187&gt;Z186,"SUPERADA",IF(Z187=Z186,"EQUILIBRADA",IF(Z187&lt;Z186,"PARA MEJORAR")))</f>
        <v>PARA MEJORAR</v>
      </c>
      <c r="AE186" s="990" t="s">
        <v>562</v>
      </c>
    </row>
    <row r="187" spans="1:31" ht="24.95" customHeight="1" x14ac:dyDescent="0.2">
      <c r="A187" s="1249"/>
      <c r="B187" s="1212"/>
      <c r="C187" s="1329"/>
      <c r="D187" s="1218"/>
      <c r="E187" s="1218"/>
      <c r="F187" s="1218"/>
      <c r="G187" s="1214"/>
      <c r="H187" s="1215"/>
      <c r="I187" s="823" t="s">
        <v>601</v>
      </c>
      <c r="J187" s="824"/>
      <c r="K187" s="825"/>
      <c r="L187" s="826"/>
      <c r="M187" s="827"/>
      <c r="N187" s="825"/>
      <c r="O187" s="826">
        <v>0.5</v>
      </c>
      <c r="P187" s="827"/>
      <c r="Q187" s="825"/>
      <c r="R187" s="826"/>
      <c r="S187" s="827"/>
      <c r="T187" s="825"/>
      <c r="U187" s="828"/>
      <c r="V187" s="829">
        <f>SUM(J187:L187)*H186</f>
        <v>0</v>
      </c>
      <c r="W187" s="830">
        <f>SUM(M187:O187)*H186</f>
        <v>0.05</v>
      </c>
      <c r="X187" s="830">
        <f>SUM(P187:R187)*H186</f>
        <v>0</v>
      </c>
      <c r="Y187" s="830">
        <f>SUM(S187:U187)*H186</f>
        <v>0</v>
      </c>
      <c r="Z187" s="964">
        <f t="shared" ref="Z187" si="91">MAX(V187:Y187)</f>
        <v>0.05</v>
      </c>
      <c r="AA187" s="1318"/>
      <c r="AB187" s="1304"/>
      <c r="AC187" s="980"/>
      <c r="AD187" s="1534"/>
      <c r="AE187" s="990" t="s">
        <v>562</v>
      </c>
    </row>
    <row r="188" spans="1:31" ht="24.95" customHeight="1" x14ac:dyDescent="0.2">
      <c r="A188" s="1249"/>
      <c r="B188" s="1212"/>
      <c r="C188" s="1329"/>
      <c r="D188" s="1218"/>
      <c r="E188" s="1218"/>
      <c r="F188" s="1218"/>
      <c r="G188" s="1214" t="s">
        <v>685</v>
      </c>
      <c r="H188" s="1215">
        <v>0.2</v>
      </c>
      <c r="I188" s="838" t="s">
        <v>600</v>
      </c>
      <c r="J188" s="839"/>
      <c r="K188" s="840"/>
      <c r="L188" s="841"/>
      <c r="M188" s="842"/>
      <c r="N188" s="840"/>
      <c r="O188" s="841"/>
      <c r="P188" s="842"/>
      <c r="Q188" s="840"/>
      <c r="R188" s="841">
        <v>0.3</v>
      </c>
      <c r="S188" s="842"/>
      <c r="T188" s="840"/>
      <c r="U188" s="843">
        <v>1</v>
      </c>
      <c r="V188" s="844">
        <f>SUM(J188:L188)*H188</f>
        <v>0</v>
      </c>
      <c r="W188" s="845">
        <f>SUM(M188:O188)*H188</f>
        <v>0</v>
      </c>
      <c r="X188" s="845">
        <f>SUM(P188:R188)*H188</f>
        <v>0.06</v>
      </c>
      <c r="Y188" s="845">
        <f>SUM(S188:U188)*H188</f>
        <v>0.2</v>
      </c>
      <c r="Z188" s="965">
        <f>MAX(V188:Y188)</f>
        <v>0.2</v>
      </c>
      <c r="AA188" s="1318"/>
      <c r="AB188" s="1304"/>
      <c r="AC188" s="980"/>
      <c r="AD188" s="1534" t="str">
        <f>+IF(Z189&gt;Z188,"SUPERADA",IF(Z189=Z188,"EQUILIBRADA",IF(Z189&lt;Z188,"PARA MEJORAR")))</f>
        <v>PARA MEJORAR</v>
      </c>
      <c r="AE188" s="990" t="s">
        <v>562</v>
      </c>
    </row>
    <row r="189" spans="1:31" ht="24.95" customHeight="1" x14ac:dyDescent="0.2">
      <c r="A189" s="1249"/>
      <c r="B189" s="1212"/>
      <c r="C189" s="1329"/>
      <c r="D189" s="1218"/>
      <c r="E189" s="1218"/>
      <c r="F189" s="1218"/>
      <c r="G189" s="1214"/>
      <c r="H189" s="1215"/>
      <c r="I189" s="823" t="s">
        <v>601</v>
      </c>
      <c r="J189" s="824"/>
      <c r="K189" s="825"/>
      <c r="L189" s="826"/>
      <c r="M189" s="827"/>
      <c r="N189" s="825"/>
      <c r="O189" s="826"/>
      <c r="P189" s="827"/>
      <c r="Q189" s="825"/>
      <c r="R189" s="826"/>
      <c r="S189" s="827"/>
      <c r="T189" s="825"/>
      <c r="U189" s="828"/>
      <c r="V189" s="829">
        <f>SUM(J189:L189)*H188</f>
        <v>0</v>
      </c>
      <c r="W189" s="830">
        <f>SUM(M189:O189)*H188</f>
        <v>0</v>
      </c>
      <c r="X189" s="830">
        <f>SUM(P189:R189)*H188</f>
        <v>0</v>
      </c>
      <c r="Y189" s="830">
        <f>SUM(S189:U189)*H188</f>
        <v>0</v>
      </c>
      <c r="Z189" s="964">
        <f t="shared" ref="Z189" si="92">MAX(V189:Y189)</f>
        <v>0</v>
      </c>
      <c r="AA189" s="1318"/>
      <c r="AB189" s="1304"/>
      <c r="AC189" s="980"/>
      <c r="AD189" s="1534"/>
      <c r="AE189" s="990" t="s">
        <v>562</v>
      </c>
    </row>
    <row r="190" spans="1:31" ht="24.95" customHeight="1" x14ac:dyDescent="0.2">
      <c r="A190" s="1249"/>
      <c r="B190" s="1212"/>
      <c r="C190" s="1329"/>
      <c r="D190" s="1218"/>
      <c r="E190" s="1218"/>
      <c r="F190" s="1218"/>
      <c r="G190" s="1214" t="s">
        <v>1108</v>
      </c>
      <c r="H190" s="1215">
        <v>0.1</v>
      </c>
      <c r="I190" s="838" t="s">
        <v>600</v>
      </c>
      <c r="J190" s="839"/>
      <c r="K190" s="840"/>
      <c r="L190" s="841">
        <v>0.4</v>
      </c>
      <c r="M190" s="842"/>
      <c r="N190" s="840"/>
      <c r="O190" s="841">
        <v>1</v>
      </c>
      <c r="P190" s="842"/>
      <c r="Q190" s="840"/>
      <c r="R190" s="841">
        <v>1</v>
      </c>
      <c r="S190" s="842"/>
      <c r="T190" s="840"/>
      <c r="U190" s="843">
        <v>1</v>
      </c>
      <c r="V190" s="844">
        <f>SUM(J190:L190)*H190</f>
        <v>4.0000000000000008E-2</v>
      </c>
      <c r="W190" s="845">
        <f>SUM(M190:O190)*H190</f>
        <v>0.1</v>
      </c>
      <c r="X190" s="845">
        <f>SUM(P190:R190)*H190</f>
        <v>0.1</v>
      </c>
      <c r="Y190" s="845">
        <f>SUM(S190:U190)*H190</f>
        <v>0.1</v>
      </c>
      <c r="Z190" s="965">
        <f>MAX(V190:Y190)</f>
        <v>0.1</v>
      </c>
      <c r="AA190" s="1318"/>
      <c r="AB190" s="1304"/>
      <c r="AC190" s="980"/>
      <c r="AD190" s="1534" t="str">
        <f>+IF(Z191&gt;Z190,"SUPERADA",IF(Z191=Z190,"EQUILIBRADA",IF(Z191&lt;Z190,"PARA MEJORAR")))</f>
        <v>EQUILIBRADA</v>
      </c>
      <c r="AE190" s="990" t="s">
        <v>562</v>
      </c>
    </row>
    <row r="191" spans="1:31" ht="24.95" customHeight="1" x14ac:dyDescent="0.2">
      <c r="A191" s="1249"/>
      <c r="B191" s="1212"/>
      <c r="C191" s="1329"/>
      <c r="D191" s="1218"/>
      <c r="E191" s="1218"/>
      <c r="F191" s="1218"/>
      <c r="G191" s="1214"/>
      <c r="H191" s="1215"/>
      <c r="I191" s="823" t="s">
        <v>601</v>
      </c>
      <c r="J191" s="824"/>
      <c r="K191" s="825"/>
      <c r="L191" s="826">
        <v>0.4</v>
      </c>
      <c r="M191" s="827"/>
      <c r="N191" s="825"/>
      <c r="O191" s="826">
        <v>1</v>
      </c>
      <c r="P191" s="827"/>
      <c r="Q191" s="825"/>
      <c r="R191" s="826"/>
      <c r="S191" s="827"/>
      <c r="T191" s="825"/>
      <c r="U191" s="828"/>
      <c r="V191" s="829">
        <f>SUM(J191:L191)*H190</f>
        <v>4.0000000000000008E-2</v>
      </c>
      <c r="W191" s="830">
        <f>SUM(M191:O191)*H190</f>
        <v>0.1</v>
      </c>
      <c r="X191" s="830">
        <f>SUM(P191:R191)*H190</f>
        <v>0</v>
      </c>
      <c r="Y191" s="830">
        <f>SUM(S191:U191)*H190</f>
        <v>0</v>
      </c>
      <c r="Z191" s="964">
        <f t="shared" ref="Z191" si="93">MAX(V191:Y191)</f>
        <v>0.1</v>
      </c>
      <c r="AA191" s="1318"/>
      <c r="AB191" s="1304"/>
      <c r="AC191" s="980"/>
      <c r="AD191" s="1534"/>
      <c r="AE191" s="990" t="s">
        <v>562</v>
      </c>
    </row>
    <row r="192" spans="1:31" ht="24.95" customHeight="1" x14ac:dyDescent="0.2">
      <c r="A192" s="1249"/>
      <c r="B192" s="1212"/>
      <c r="C192" s="1329"/>
      <c r="D192" s="1218"/>
      <c r="E192" s="1218"/>
      <c r="F192" s="1218"/>
      <c r="G192" s="1214" t="s">
        <v>686</v>
      </c>
      <c r="H192" s="1215">
        <v>0.2</v>
      </c>
      <c r="I192" s="838" t="s">
        <v>600</v>
      </c>
      <c r="J192" s="839"/>
      <c r="K192" s="840"/>
      <c r="L192" s="841"/>
      <c r="M192" s="842"/>
      <c r="N192" s="840"/>
      <c r="O192" s="841">
        <v>0.5</v>
      </c>
      <c r="P192" s="842"/>
      <c r="Q192" s="840"/>
      <c r="R192" s="841">
        <v>1</v>
      </c>
      <c r="S192" s="842"/>
      <c r="T192" s="840"/>
      <c r="U192" s="843">
        <v>1</v>
      </c>
      <c r="V192" s="844">
        <f>SUM(J192:L192)*H192</f>
        <v>0</v>
      </c>
      <c r="W192" s="845">
        <f>SUM(M192:O192)*H192</f>
        <v>0.1</v>
      </c>
      <c r="X192" s="845">
        <f>SUM(P192:R192)*H192</f>
        <v>0.2</v>
      </c>
      <c r="Y192" s="845">
        <f>SUM(S192:U192)*H192</f>
        <v>0.2</v>
      </c>
      <c r="Z192" s="965">
        <f>MAX(V192:Y192)</f>
        <v>0.2</v>
      </c>
      <c r="AA192" s="1318"/>
      <c r="AB192" s="1304"/>
      <c r="AC192" s="980"/>
      <c r="AD192" s="1534" t="str">
        <f>+IF(Z193&gt;Z192,"SUPERADA",IF(Z193=Z192,"EQUILIBRADA",IF(Z193&lt;Z192,"PARA MEJORAR")))</f>
        <v>PARA MEJORAR</v>
      </c>
      <c r="AE192" s="990" t="s">
        <v>562</v>
      </c>
    </row>
    <row r="193" spans="1:31" ht="24.95" customHeight="1" x14ac:dyDescent="0.2">
      <c r="A193" s="1249"/>
      <c r="B193" s="1212"/>
      <c r="C193" s="1329"/>
      <c r="D193" s="1218"/>
      <c r="E193" s="1218"/>
      <c r="F193" s="1218"/>
      <c r="G193" s="1214"/>
      <c r="H193" s="1215"/>
      <c r="I193" s="823" t="s">
        <v>601</v>
      </c>
      <c r="J193" s="824"/>
      <c r="K193" s="825"/>
      <c r="L193" s="826"/>
      <c r="M193" s="827"/>
      <c r="N193" s="825"/>
      <c r="O193" s="826">
        <v>0.5</v>
      </c>
      <c r="P193" s="827"/>
      <c r="Q193" s="825"/>
      <c r="R193" s="826"/>
      <c r="S193" s="827"/>
      <c r="T193" s="825"/>
      <c r="U193" s="828"/>
      <c r="V193" s="829">
        <f>SUM(J193:L193)*H192</f>
        <v>0</v>
      </c>
      <c r="W193" s="830">
        <f>SUM(M193:O193)*H192</f>
        <v>0.1</v>
      </c>
      <c r="X193" s="830">
        <f>SUM(P193:R193)*H192</f>
        <v>0</v>
      </c>
      <c r="Y193" s="830">
        <f>SUM(S193:U193)*H192</f>
        <v>0</v>
      </c>
      <c r="Z193" s="964">
        <f t="shared" ref="Z193" si="94">MAX(V193:Y193)</f>
        <v>0.1</v>
      </c>
      <c r="AA193" s="1318"/>
      <c r="AB193" s="1304"/>
      <c r="AC193" s="980"/>
      <c r="AD193" s="1534"/>
      <c r="AE193" s="990" t="s">
        <v>562</v>
      </c>
    </row>
    <row r="194" spans="1:31" ht="24.95" customHeight="1" x14ac:dyDescent="0.2">
      <c r="A194" s="1249"/>
      <c r="B194" s="1212"/>
      <c r="C194" s="1329"/>
      <c r="D194" s="1218"/>
      <c r="E194" s="1218"/>
      <c r="F194" s="1218"/>
      <c r="G194" s="1214" t="s">
        <v>687</v>
      </c>
      <c r="H194" s="1215">
        <v>0.2</v>
      </c>
      <c r="I194" s="838" t="s">
        <v>600</v>
      </c>
      <c r="J194" s="839"/>
      <c r="K194" s="840"/>
      <c r="L194" s="841">
        <v>0.1</v>
      </c>
      <c r="M194" s="842"/>
      <c r="N194" s="840"/>
      <c r="O194" s="841">
        <v>0.3</v>
      </c>
      <c r="P194" s="842"/>
      <c r="Q194" s="840"/>
      <c r="R194" s="841">
        <v>0.6</v>
      </c>
      <c r="S194" s="842"/>
      <c r="T194" s="840"/>
      <c r="U194" s="843">
        <v>1</v>
      </c>
      <c r="V194" s="844">
        <f>SUM(J194:L194)*H194</f>
        <v>2.0000000000000004E-2</v>
      </c>
      <c r="W194" s="845">
        <f>SUM(M194:O194)*H194</f>
        <v>0.06</v>
      </c>
      <c r="X194" s="845">
        <f>SUM(P194:R194)*H194</f>
        <v>0.12</v>
      </c>
      <c r="Y194" s="845">
        <f>SUM(S194:U194)*H194</f>
        <v>0.2</v>
      </c>
      <c r="Z194" s="965">
        <f>MAX(V194:Y194)</f>
        <v>0.2</v>
      </c>
      <c r="AA194" s="1318"/>
      <c r="AB194" s="1304"/>
      <c r="AC194" s="980"/>
      <c r="AD194" s="1534" t="str">
        <f>+IF(Z195&gt;Z194,"SUPERADA",IF(Z195=Z194,"EQUILIBRADA",IF(Z195&lt;Z194,"PARA MEJORAR")))</f>
        <v>PARA MEJORAR</v>
      </c>
      <c r="AE194" s="990" t="s">
        <v>562</v>
      </c>
    </row>
    <row r="195" spans="1:31" ht="24.95" customHeight="1" thickBot="1" x14ac:dyDescent="0.25">
      <c r="A195" s="1249"/>
      <c r="B195" s="1212"/>
      <c r="C195" s="1329"/>
      <c r="D195" s="1218"/>
      <c r="E195" s="1218"/>
      <c r="F195" s="1218"/>
      <c r="G195" s="1216"/>
      <c r="H195" s="1217"/>
      <c r="I195" s="847" t="s">
        <v>601</v>
      </c>
      <c r="J195" s="848"/>
      <c r="K195" s="849"/>
      <c r="L195" s="850">
        <v>0.1</v>
      </c>
      <c r="M195" s="851"/>
      <c r="N195" s="849"/>
      <c r="O195" s="850">
        <v>0.3</v>
      </c>
      <c r="P195" s="851"/>
      <c r="Q195" s="849"/>
      <c r="R195" s="850"/>
      <c r="S195" s="851"/>
      <c r="T195" s="849"/>
      <c r="U195" s="852"/>
      <c r="V195" s="853">
        <f>SUM(J195:L195)*H194</f>
        <v>2.0000000000000004E-2</v>
      </c>
      <c r="W195" s="854">
        <f>SUM(M195:O195)*H194</f>
        <v>0.06</v>
      </c>
      <c r="X195" s="854">
        <f>SUM(P195:R195)*H194</f>
        <v>0</v>
      </c>
      <c r="Y195" s="854">
        <f>SUM(S195:U195)*H194</f>
        <v>0</v>
      </c>
      <c r="Z195" s="966">
        <f t="shared" ref="Z195" si="95">MAX(V195:Y195)</f>
        <v>0.06</v>
      </c>
      <c r="AA195" s="1319"/>
      <c r="AB195" s="1305"/>
      <c r="AC195" s="981"/>
      <c r="AD195" s="1535"/>
      <c r="AE195" s="990" t="s">
        <v>562</v>
      </c>
    </row>
    <row r="196" spans="1:31" ht="24.95" customHeight="1" x14ac:dyDescent="0.2">
      <c r="A196" s="1249"/>
      <c r="B196" s="1212"/>
      <c r="C196" s="1306" t="s">
        <v>15</v>
      </c>
      <c r="D196" s="1308" t="s">
        <v>214</v>
      </c>
      <c r="E196" s="1308" t="s">
        <v>147</v>
      </c>
      <c r="F196" s="1320" t="s">
        <v>215</v>
      </c>
      <c r="G196" s="1326" t="s">
        <v>694</v>
      </c>
      <c r="H196" s="1327">
        <v>0.1</v>
      </c>
      <c r="I196" s="815" t="s">
        <v>600</v>
      </c>
      <c r="J196" s="895"/>
      <c r="K196" s="817"/>
      <c r="L196" s="818"/>
      <c r="M196" s="819"/>
      <c r="N196" s="817"/>
      <c r="O196" s="818"/>
      <c r="P196" s="819"/>
      <c r="Q196" s="817"/>
      <c r="R196" s="818"/>
      <c r="S196" s="819"/>
      <c r="T196" s="817"/>
      <c r="U196" s="820">
        <v>1</v>
      </c>
      <c r="V196" s="871">
        <f>SUM(J196:L196)*H196</f>
        <v>0</v>
      </c>
      <c r="W196" s="872">
        <f>SUM(M196:O196)*H196</f>
        <v>0</v>
      </c>
      <c r="X196" s="872">
        <f>SUM(P196:R196)*H196</f>
        <v>0</v>
      </c>
      <c r="Y196" s="872">
        <f>SUM(S196:U196)*H196</f>
        <v>0.1</v>
      </c>
      <c r="Z196" s="967">
        <f>MAX(V196:Y196)</f>
        <v>0.1</v>
      </c>
      <c r="AA196" s="1318" t="s">
        <v>1152</v>
      </c>
      <c r="AB196" s="1303">
        <v>27</v>
      </c>
      <c r="AC196" s="979"/>
      <c r="AD196" s="1533" t="str">
        <f>+IF(Z197&gt;Z196,"SUPERADA",IF(Z197=Z196,"EQUILIBRADA",IF(Z197&lt;Z196,"PARA MEJORAR")))</f>
        <v>PARA MEJORAR</v>
      </c>
      <c r="AE196" s="990" t="s">
        <v>562</v>
      </c>
    </row>
    <row r="197" spans="1:31" ht="24.95" customHeight="1" x14ac:dyDescent="0.2">
      <c r="A197" s="1249"/>
      <c r="B197" s="1212"/>
      <c r="C197" s="1307"/>
      <c r="D197" s="1211"/>
      <c r="E197" s="1211"/>
      <c r="F197" s="1212"/>
      <c r="G197" s="1214"/>
      <c r="H197" s="1215"/>
      <c r="I197" s="823" t="s">
        <v>601</v>
      </c>
      <c r="J197" s="824"/>
      <c r="K197" s="825"/>
      <c r="L197" s="826"/>
      <c r="M197" s="827"/>
      <c r="N197" s="825"/>
      <c r="O197" s="826"/>
      <c r="P197" s="827"/>
      <c r="Q197" s="825"/>
      <c r="R197" s="826"/>
      <c r="S197" s="827"/>
      <c r="T197" s="825"/>
      <c r="U197" s="828"/>
      <c r="V197" s="829">
        <f>SUM(J197:L197)*H196</f>
        <v>0</v>
      </c>
      <c r="W197" s="830">
        <f>SUM(M197:O197)*H196</f>
        <v>0</v>
      </c>
      <c r="X197" s="830">
        <f>SUM(P197:R197)*H196</f>
        <v>0</v>
      </c>
      <c r="Y197" s="830">
        <f>SUM(S197:U197)*H196</f>
        <v>0</v>
      </c>
      <c r="Z197" s="964">
        <f t="shared" ref="Z197" si="96">MAX(V197:Y197)</f>
        <v>0</v>
      </c>
      <c r="AA197" s="1318"/>
      <c r="AB197" s="1304"/>
      <c r="AC197" s="980"/>
      <c r="AD197" s="1534"/>
      <c r="AE197" s="990" t="s">
        <v>562</v>
      </c>
    </row>
    <row r="198" spans="1:31" ht="24.95" customHeight="1" x14ac:dyDescent="0.2">
      <c r="A198" s="1249"/>
      <c r="B198" s="1212"/>
      <c r="C198" s="1307"/>
      <c r="D198" s="1211"/>
      <c r="E198" s="1211"/>
      <c r="F198" s="1212"/>
      <c r="G198" s="1214" t="s">
        <v>695</v>
      </c>
      <c r="H198" s="1215">
        <v>0.2</v>
      </c>
      <c r="I198" s="838" t="s">
        <v>600</v>
      </c>
      <c r="J198" s="839"/>
      <c r="K198" s="840"/>
      <c r="L198" s="841"/>
      <c r="M198" s="842"/>
      <c r="N198" s="840"/>
      <c r="O198" s="841"/>
      <c r="P198" s="842"/>
      <c r="Q198" s="840"/>
      <c r="R198" s="841"/>
      <c r="S198" s="842"/>
      <c r="T198" s="840"/>
      <c r="U198" s="843">
        <v>1</v>
      </c>
      <c r="V198" s="844">
        <f>SUM(J198:L198)*H198</f>
        <v>0</v>
      </c>
      <c r="W198" s="845">
        <f>SUM(M198:O198)*H198</f>
        <v>0</v>
      </c>
      <c r="X198" s="845">
        <f>SUM(P198:R198)*H198</f>
        <v>0</v>
      </c>
      <c r="Y198" s="845">
        <f>SUM(S198:U198)*H198</f>
        <v>0.2</v>
      </c>
      <c r="Z198" s="965">
        <f>MAX(V198:Y198)</f>
        <v>0.2</v>
      </c>
      <c r="AA198" s="1318"/>
      <c r="AB198" s="1304"/>
      <c r="AC198" s="980"/>
      <c r="AD198" s="1534" t="str">
        <f>+IF(Z199&gt;Z198,"SUPERADA",IF(Z199=Z198,"EQUILIBRADA",IF(Z199&lt;Z198,"PARA MEJORAR")))</f>
        <v>PARA MEJORAR</v>
      </c>
      <c r="AE198" s="990" t="s">
        <v>562</v>
      </c>
    </row>
    <row r="199" spans="1:31" ht="24.95" customHeight="1" x14ac:dyDescent="0.2">
      <c r="A199" s="1249"/>
      <c r="B199" s="1212"/>
      <c r="C199" s="1307"/>
      <c r="D199" s="1211"/>
      <c r="E199" s="1211"/>
      <c r="F199" s="1212"/>
      <c r="G199" s="1214"/>
      <c r="H199" s="1215"/>
      <c r="I199" s="823" t="s">
        <v>601</v>
      </c>
      <c r="J199" s="824"/>
      <c r="K199" s="825"/>
      <c r="L199" s="826"/>
      <c r="M199" s="827"/>
      <c r="N199" s="825"/>
      <c r="O199" s="826"/>
      <c r="P199" s="827"/>
      <c r="Q199" s="825"/>
      <c r="R199" s="826"/>
      <c r="S199" s="827"/>
      <c r="T199" s="825"/>
      <c r="U199" s="828"/>
      <c r="V199" s="829">
        <f>SUM(J199:L199)*H198</f>
        <v>0</v>
      </c>
      <c r="W199" s="830">
        <f>SUM(M199:O199)*H198</f>
        <v>0</v>
      </c>
      <c r="X199" s="830">
        <f>SUM(P199:R199)*H198</f>
        <v>0</v>
      </c>
      <c r="Y199" s="830">
        <f>SUM(S199:U199)*H198</f>
        <v>0</v>
      </c>
      <c r="Z199" s="964">
        <f t="shared" ref="Z199" si="97">MAX(V199:Y199)</f>
        <v>0</v>
      </c>
      <c r="AA199" s="1318"/>
      <c r="AB199" s="1304"/>
      <c r="AC199" s="980"/>
      <c r="AD199" s="1534"/>
      <c r="AE199" s="990" t="s">
        <v>562</v>
      </c>
    </row>
    <row r="200" spans="1:31" ht="24.95" customHeight="1" x14ac:dyDescent="0.2">
      <c r="A200" s="1249"/>
      <c r="B200" s="1212"/>
      <c r="C200" s="1307"/>
      <c r="D200" s="1211"/>
      <c r="E200" s="1211"/>
      <c r="F200" s="1212"/>
      <c r="G200" s="1214" t="s">
        <v>696</v>
      </c>
      <c r="H200" s="1215">
        <v>0.3</v>
      </c>
      <c r="I200" s="838" t="s">
        <v>600</v>
      </c>
      <c r="J200" s="839"/>
      <c r="K200" s="840"/>
      <c r="L200" s="841"/>
      <c r="M200" s="842"/>
      <c r="N200" s="840"/>
      <c r="O200" s="841"/>
      <c r="P200" s="842"/>
      <c r="Q200" s="840"/>
      <c r="R200" s="841"/>
      <c r="S200" s="842"/>
      <c r="T200" s="840"/>
      <c r="U200" s="843">
        <v>1</v>
      </c>
      <c r="V200" s="844">
        <f>SUM(J200:L200)*H200</f>
        <v>0</v>
      </c>
      <c r="W200" s="845">
        <f>SUM(M200:O200)*H200</f>
        <v>0</v>
      </c>
      <c r="X200" s="845">
        <f>SUM(P200:R200)*H200</f>
        <v>0</v>
      </c>
      <c r="Y200" s="845">
        <f>SUM(S200:U200)*H200</f>
        <v>0.3</v>
      </c>
      <c r="Z200" s="965">
        <f>MAX(V200:Y200)</f>
        <v>0.3</v>
      </c>
      <c r="AA200" s="1318"/>
      <c r="AB200" s="1304"/>
      <c r="AC200" s="980"/>
      <c r="AD200" s="1534" t="str">
        <f>+IF(Z201&gt;Z200,"SUPERADA",IF(Z201=Z200,"EQUILIBRADA",IF(Z201&lt;Z200,"PARA MEJORAR")))</f>
        <v>PARA MEJORAR</v>
      </c>
      <c r="AE200" s="990" t="s">
        <v>562</v>
      </c>
    </row>
    <row r="201" spans="1:31" ht="24.95" customHeight="1" x14ac:dyDescent="0.2">
      <c r="A201" s="1249"/>
      <c r="B201" s="1212"/>
      <c r="C201" s="1307"/>
      <c r="D201" s="1211"/>
      <c r="E201" s="1211"/>
      <c r="F201" s="1212"/>
      <c r="G201" s="1214"/>
      <c r="H201" s="1215"/>
      <c r="I201" s="823" t="s">
        <v>601</v>
      </c>
      <c r="J201" s="824"/>
      <c r="K201" s="825"/>
      <c r="L201" s="826"/>
      <c r="M201" s="827"/>
      <c r="N201" s="825"/>
      <c r="O201" s="826"/>
      <c r="P201" s="827"/>
      <c r="Q201" s="825"/>
      <c r="R201" s="826"/>
      <c r="S201" s="827"/>
      <c r="T201" s="825"/>
      <c r="U201" s="828"/>
      <c r="V201" s="829">
        <f>SUM(J201:L201)*H200</f>
        <v>0</v>
      </c>
      <c r="W201" s="830">
        <f>SUM(M201:O201)*H200</f>
        <v>0</v>
      </c>
      <c r="X201" s="830">
        <f>SUM(P201:R201)*H200</f>
        <v>0</v>
      </c>
      <c r="Y201" s="830">
        <f>SUM(S201:U201)*H200</f>
        <v>0</v>
      </c>
      <c r="Z201" s="964">
        <f t="shared" ref="Z201" si="98">MAX(V201:Y201)</f>
        <v>0</v>
      </c>
      <c r="AA201" s="1318"/>
      <c r="AB201" s="1304"/>
      <c r="AC201" s="980"/>
      <c r="AD201" s="1534"/>
      <c r="AE201" s="990" t="s">
        <v>562</v>
      </c>
    </row>
    <row r="202" spans="1:31" ht="24.95" customHeight="1" x14ac:dyDescent="0.2">
      <c r="A202" s="1249"/>
      <c r="B202" s="1212"/>
      <c r="C202" s="1307"/>
      <c r="D202" s="1211"/>
      <c r="E202" s="1211"/>
      <c r="F202" s="1212"/>
      <c r="G202" s="1214" t="s">
        <v>697</v>
      </c>
      <c r="H202" s="1215">
        <v>0.2</v>
      </c>
      <c r="I202" s="838" t="s">
        <v>600</v>
      </c>
      <c r="J202" s="839"/>
      <c r="K202" s="840"/>
      <c r="L202" s="841"/>
      <c r="M202" s="842"/>
      <c r="N202" s="840"/>
      <c r="O202" s="841"/>
      <c r="P202" s="842"/>
      <c r="Q202" s="840"/>
      <c r="R202" s="841"/>
      <c r="S202" s="842"/>
      <c r="T202" s="840"/>
      <c r="U202" s="843">
        <v>1</v>
      </c>
      <c r="V202" s="844">
        <f>SUM(J202:L202)*H202</f>
        <v>0</v>
      </c>
      <c r="W202" s="845">
        <f>SUM(M202:O202)*H202</f>
        <v>0</v>
      </c>
      <c r="X202" s="845">
        <f>SUM(P202:R202)*H202</f>
        <v>0</v>
      </c>
      <c r="Y202" s="845">
        <f>SUM(S202:U202)*H202</f>
        <v>0.2</v>
      </c>
      <c r="Z202" s="965">
        <f>MAX(V202:Y202)</f>
        <v>0.2</v>
      </c>
      <c r="AA202" s="1318"/>
      <c r="AB202" s="1304"/>
      <c r="AC202" s="980"/>
      <c r="AD202" s="1534" t="str">
        <f>+IF(Z203&gt;Z202,"SUPERADA",IF(Z203=Z202,"EQUILIBRADA",IF(Z203&lt;Z202,"PARA MEJORAR")))</f>
        <v>PARA MEJORAR</v>
      </c>
      <c r="AE202" s="990" t="s">
        <v>562</v>
      </c>
    </row>
    <row r="203" spans="1:31" ht="24.95" customHeight="1" x14ac:dyDescent="0.2">
      <c r="A203" s="1249"/>
      <c r="B203" s="1212"/>
      <c r="C203" s="1307"/>
      <c r="D203" s="1211"/>
      <c r="E203" s="1211"/>
      <c r="F203" s="1212"/>
      <c r="G203" s="1214"/>
      <c r="H203" s="1215"/>
      <c r="I203" s="823" t="s">
        <v>601</v>
      </c>
      <c r="J203" s="824"/>
      <c r="K203" s="825"/>
      <c r="L203" s="826"/>
      <c r="M203" s="827"/>
      <c r="N203" s="825"/>
      <c r="O203" s="826"/>
      <c r="P203" s="827"/>
      <c r="Q203" s="825"/>
      <c r="R203" s="826"/>
      <c r="S203" s="827"/>
      <c r="T203" s="825"/>
      <c r="U203" s="828"/>
      <c r="V203" s="829">
        <f>SUM(J203:L203)*H202</f>
        <v>0</v>
      </c>
      <c r="W203" s="830">
        <f>SUM(M203:O203)*H202</f>
        <v>0</v>
      </c>
      <c r="X203" s="830">
        <f>SUM(P203:R203)*H202</f>
        <v>0</v>
      </c>
      <c r="Y203" s="830">
        <f>SUM(S203:U203)*H202</f>
        <v>0</v>
      </c>
      <c r="Z203" s="964">
        <f t="shared" ref="Z203" si="99">MAX(V203:Y203)</f>
        <v>0</v>
      </c>
      <c r="AA203" s="1318"/>
      <c r="AB203" s="1304"/>
      <c r="AC203" s="980"/>
      <c r="AD203" s="1534"/>
      <c r="AE203" s="990" t="s">
        <v>562</v>
      </c>
    </row>
    <row r="204" spans="1:31" ht="24.95" customHeight="1" x14ac:dyDescent="0.2">
      <c r="A204" s="1249"/>
      <c r="B204" s="1212"/>
      <c r="C204" s="1307"/>
      <c r="D204" s="1211"/>
      <c r="E204" s="1211"/>
      <c r="F204" s="1212"/>
      <c r="G204" s="1214" t="s">
        <v>683</v>
      </c>
      <c r="H204" s="1215">
        <v>0.2</v>
      </c>
      <c r="I204" s="838" t="s">
        <v>600</v>
      </c>
      <c r="J204" s="839"/>
      <c r="K204" s="840"/>
      <c r="L204" s="841"/>
      <c r="M204" s="842"/>
      <c r="N204" s="840"/>
      <c r="O204" s="841"/>
      <c r="P204" s="842"/>
      <c r="Q204" s="840"/>
      <c r="R204" s="841"/>
      <c r="S204" s="842"/>
      <c r="T204" s="840"/>
      <c r="U204" s="843">
        <v>1</v>
      </c>
      <c r="V204" s="844">
        <f>SUM(J204:L204)*H204</f>
        <v>0</v>
      </c>
      <c r="W204" s="845">
        <f>SUM(M204:O204)*H204</f>
        <v>0</v>
      </c>
      <c r="X204" s="845">
        <f>SUM(P204:R204)*H204</f>
        <v>0</v>
      </c>
      <c r="Y204" s="845">
        <f>SUM(S204:U204)*H204</f>
        <v>0.2</v>
      </c>
      <c r="Z204" s="965">
        <f>MAX(V204:Y204)</f>
        <v>0.2</v>
      </c>
      <c r="AA204" s="1318"/>
      <c r="AB204" s="1304"/>
      <c r="AC204" s="980"/>
      <c r="AD204" s="1534" t="str">
        <f>+IF(Z205&gt;Z204,"SUPERADA",IF(Z205=Z204,"EQUILIBRADA",IF(Z205&lt;Z204,"PARA MEJORAR")))</f>
        <v>PARA MEJORAR</v>
      </c>
      <c r="AE204" s="990" t="s">
        <v>562</v>
      </c>
    </row>
    <row r="205" spans="1:31" ht="24.95" customHeight="1" thickBot="1" x14ac:dyDescent="0.25">
      <c r="A205" s="1249"/>
      <c r="B205" s="1212"/>
      <c r="C205" s="1307"/>
      <c r="D205" s="1325"/>
      <c r="E205" s="1325"/>
      <c r="F205" s="1213"/>
      <c r="G205" s="1216"/>
      <c r="H205" s="1217"/>
      <c r="I205" s="847" t="s">
        <v>601</v>
      </c>
      <c r="J205" s="848"/>
      <c r="K205" s="849"/>
      <c r="L205" s="850"/>
      <c r="M205" s="851"/>
      <c r="N205" s="849"/>
      <c r="O205" s="850"/>
      <c r="P205" s="851"/>
      <c r="Q205" s="849"/>
      <c r="R205" s="850"/>
      <c r="S205" s="851"/>
      <c r="T205" s="849"/>
      <c r="U205" s="852"/>
      <c r="V205" s="853">
        <f>SUM(J205:L205)*H204</f>
        <v>0</v>
      </c>
      <c r="W205" s="854">
        <f>SUM(M205:O205)*H204</f>
        <v>0</v>
      </c>
      <c r="X205" s="854">
        <f>SUM(P205:R205)*H204</f>
        <v>0</v>
      </c>
      <c r="Y205" s="854">
        <f>SUM(S205:U205)*H204</f>
        <v>0</v>
      </c>
      <c r="Z205" s="966">
        <f t="shared" ref="Z205" si="100">MAX(V205:Y205)</f>
        <v>0</v>
      </c>
      <c r="AA205" s="1318"/>
      <c r="AB205" s="1305"/>
      <c r="AC205" s="981"/>
      <c r="AD205" s="1535"/>
      <c r="AE205" s="990" t="s">
        <v>562</v>
      </c>
    </row>
    <row r="206" spans="1:31" ht="24.95" customHeight="1" x14ac:dyDescent="0.2">
      <c r="A206" s="1249"/>
      <c r="B206" s="1212"/>
      <c r="C206" s="1306" t="s">
        <v>16</v>
      </c>
      <c r="D206" s="1211" t="s">
        <v>400</v>
      </c>
      <c r="E206" s="1211" t="s">
        <v>94</v>
      </c>
      <c r="F206" s="1212" t="s">
        <v>216</v>
      </c>
      <c r="G206" s="1219" t="s">
        <v>702</v>
      </c>
      <c r="H206" s="1220">
        <v>0.2</v>
      </c>
      <c r="I206" s="832" t="s">
        <v>600</v>
      </c>
      <c r="J206" s="894"/>
      <c r="K206" s="834"/>
      <c r="L206" s="835">
        <v>1</v>
      </c>
      <c r="M206" s="836"/>
      <c r="N206" s="834"/>
      <c r="O206" s="835">
        <v>1</v>
      </c>
      <c r="P206" s="836"/>
      <c r="Q206" s="834"/>
      <c r="R206" s="835">
        <v>1</v>
      </c>
      <c r="S206" s="836"/>
      <c r="T206" s="834"/>
      <c r="U206" s="837">
        <v>1</v>
      </c>
      <c r="V206" s="821">
        <f>SUM(J206:L206)*H206</f>
        <v>0.2</v>
      </c>
      <c r="W206" s="822">
        <f>SUM(M206:O206)*H206</f>
        <v>0.2</v>
      </c>
      <c r="X206" s="822">
        <f>SUM(P206:R206)*H206</f>
        <v>0.2</v>
      </c>
      <c r="Y206" s="822">
        <f>SUM(S206:U206)*H206</f>
        <v>0.2</v>
      </c>
      <c r="Z206" s="963">
        <f>MAX(V206:Y206)</f>
        <v>0.2</v>
      </c>
      <c r="AA206" s="1334" t="s">
        <v>1153</v>
      </c>
      <c r="AB206" s="1303">
        <v>28</v>
      </c>
      <c r="AC206" s="979"/>
      <c r="AD206" s="1533" t="str">
        <f>+IF(Z207&gt;Z206,"SUPERADA",IF(Z207=Z206,"EQUILIBRADA",IF(Z207&lt;Z206,"PARA MEJORAR")))</f>
        <v>EQUILIBRADA</v>
      </c>
      <c r="AE206" s="991" t="s">
        <v>561</v>
      </c>
    </row>
    <row r="207" spans="1:31" ht="24.95" customHeight="1" x14ac:dyDescent="0.2">
      <c r="A207" s="1249"/>
      <c r="B207" s="1212"/>
      <c r="C207" s="1307"/>
      <c r="D207" s="1211"/>
      <c r="E207" s="1211"/>
      <c r="F207" s="1212"/>
      <c r="G207" s="1214"/>
      <c r="H207" s="1215"/>
      <c r="I207" s="823" t="s">
        <v>601</v>
      </c>
      <c r="J207" s="824"/>
      <c r="K207" s="825"/>
      <c r="L207" s="826">
        <v>1</v>
      </c>
      <c r="M207" s="827"/>
      <c r="N207" s="825"/>
      <c r="O207" s="826">
        <v>1</v>
      </c>
      <c r="P207" s="827"/>
      <c r="Q207" s="825"/>
      <c r="R207" s="826"/>
      <c r="S207" s="827"/>
      <c r="T207" s="825"/>
      <c r="U207" s="828"/>
      <c r="V207" s="829">
        <f>SUM(J207:L207)*H206</f>
        <v>0.2</v>
      </c>
      <c r="W207" s="830">
        <f>SUM(M207:O207)*H206</f>
        <v>0.2</v>
      </c>
      <c r="X207" s="830">
        <f>SUM(P207:R207)*H206</f>
        <v>0</v>
      </c>
      <c r="Y207" s="830">
        <f>SUM(S207:U207)*H206</f>
        <v>0</v>
      </c>
      <c r="Z207" s="964">
        <f t="shared" ref="Z207" si="101">MAX(V207:Y207)</f>
        <v>0.2</v>
      </c>
      <c r="AA207" s="1318"/>
      <c r="AB207" s="1304"/>
      <c r="AC207" s="980"/>
      <c r="AD207" s="1534"/>
      <c r="AE207" s="992" t="s">
        <v>561</v>
      </c>
    </row>
    <row r="208" spans="1:31" ht="24.95" customHeight="1" x14ac:dyDescent="0.2">
      <c r="A208" s="1249"/>
      <c r="B208" s="1212"/>
      <c r="C208" s="1307"/>
      <c r="D208" s="1211"/>
      <c r="E208" s="1211"/>
      <c r="F208" s="1212"/>
      <c r="G208" s="1214" t="s">
        <v>703</v>
      </c>
      <c r="H208" s="1215">
        <v>0.1</v>
      </c>
      <c r="I208" s="838" t="s">
        <v>600</v>
      </c>
      <c r="J208" s="839"/>
      <c r="K208" s="840"/>
      <c r="L208" s="841">
        <v>0.6</v>
      </c>
      <c r="M208" s="842"/>
      <c r="N208" s="840"/>
      <c r="O208" s="841">
        <v>0.8</v>
      </c>
      <c r="P208" s="842"/>
      <c r="Q208" s="840"/>
      <c r="R208" s="841">
        <v>1</v>
      </c>
      <c r="S208" s="842"/>
      <c r="T208" s="840"/>
      <c r="U208" s="843">
        <v>1</v>
      </c>
      <c r="V208" s="844">
        <f>SUM(J208:L208)*H208</f>
        <v>0.06</v>
      </c>
      <c r="W208" s="845">
        <f>SUM(M208:O208)*H208</f>
        <v>8.0000000000000016E-2</v>
      </c>
      <c r="X208" s="845">
        <f>SUM(P208:R208)*H208</f>
        <v>0.1</v>
      </c>
      <c r="Y208" s="845">
        <f>SUM(S208:U208)*H208</f>
        <v>0.1</v>
      </c>
      <c r="Z208" s="965">
        <f>MAX(V208:Y208)</f>
        <v>0.1</v>
      </c>
      <c r="AA208" s="1318"/>
      <c r="AB208" s="1304"/>
      <c r="AC208" s="980"/>
      <c r="AD208" s="1534" t="str">
        <f>+IF(Z209&gt;Z208,"SUPERADA",IF(Z209=Z208,"EQUILIBRADA",IF(Z209&lt;Z208,"PARA MEJORAR")))</f>
        <v>PARA MEJORAR</v>
      </c>
      <c r="AE208" s="992" t="s">
        <v>561</v>
      </c>
    </row>
    <row r="209" spans="1:31" ht="24.95" customHeight="1" x14ac:dyDescent="0.2">
      <c r="A209" s="1249"/>
      <c r="B209" s="1212"/>
      <c r="C209" s="1307"/>
      <c r="D209" s="1211"/>
      <c r="E209" s="1211"/>
      <c r="F209" s="1212"/>
      <c r="G209" s="1214"/>
      <c r="H209" s="1215"/>
      <c r="I209" s="823" t="s">
        <v>601</v>
      </c>
      <c r="J209" s="824"/>
      <c r="K209" s="825"/>
      <c r="L209" s="826">
        <v>0.6</v>
      </c>
      <c r="M209" s="827"/>
      <c r="N209" s="825"/>
      <c r="O209" s="826">
        <v>0.6</v>
      </c>
      <c r="P209" s="827"/>
      <c r="Q209" s="825"/>
      <c r="R209" s="826"/>
      <c r="S209" s="827"/>
      <c r="T209" s="825"/>
      <c r="U209" s="828"/>
      <c r="V209" s="829">
        <f>SUM(J209:L209)*H208</f>
        <v>0.06</v>
      </c>
      <c r="W209" s="830">
        <f>SUM(M209:O209)*H208</f>
        <v>0.06</v>
      </c>
      <c r="X209" s="830">
        <f>SUM(P209:R209)*H208</f>
        <v>0</v>
      </c>
      <c r="Y209" s="830">
        <f>SUM(S209:U209)*H208</f>
        <v>0</v>
      </c>
      <c r="Z209" s="964">
        <f t="shared" ref="Z209" si="102">MAX(V209:Y209)</f>
        <v>0.06</v>
      </c>
      <c r="AA209" s="1318"/>
      <c r="AB209" s="1304"/>
      <c r="AC209" s="980"/>
      <c r="AD209" s="1534"/>
      <c r="AE209" s="992" t="s">
        <v>561</v>
      </c>
    </row>
    <row r="210" spans="1:31" ht="24.95" customHeight="1" x14ac:dyDescent="0.2">
      <c r="A210" s="1249"/>
      <c r="B210" s="1212"/>
      <c r="C210" s="1307"/>
      <c r="D210" s="1211"/>
      <c r="E210" s="1211"/>
      <c r="F210" s="1212"/>
      <c r="G210" s="1214" t="s">
        <v>696</v>
      </c>
      <c r="H210" s="1215">
        <v>0.2</v>
      </c>
      <c r="I210" s="838" t="s">
        <v>600</v>
      </c>
      <c r="J210" s="839"/>
      <c r="K210" s="840"/>
      <c r="L210" s="841">
        <v>0.75</v>
      </c>
      <c r="M210" s="842"/>
      <c r="N210" s="840"/>
      <c r="O210" s="841">
        <v>0.85</v>
      </c>
      <c r="P210" s="842"/>
      <c r="Q210" s="840"/>
      <c r="R210" s="841">
        <v>0.95</v>
      </c>
      <c r="S210" s="842"/>
      <c r="T210" s="840"/>
      <c r="U210" s="843">
        <v>1</v>
      </c>
      <c r="V210" s="844">
        <f>SUM(J210:L210)*H210</f>
        <v>0.15000000000000002</v>
      </c>
      <c r="W210" s="845">
        <f>SUM(M210:O210)*H210</f>
        <v>0.17</v>
      </c>
      <c r="X210" s="845">
        <f>SUM(P210:R210)*H210</f>
        <v>0.19</v>
      </c>
      <c r="Y210" s="845">
        <f>SUM(S210:U210)*H210</f>
        <v>0.2</v>
      </c>
      <c r="Z210" s="965">
        <f>MAX(V210:Y210)</f>
        <v>0.2</v>
      </c>
      <c r="AA210" s="1318"/>
      <c r="AB210" s="1304"/>
      <c r="AC210" s="980"/>
      <c r="AD210" s="1534" t="str">
        <f>+IF(Z211&gt;Z210,"SUPERADA",IF(Z211=Z210,"EQUILIBRADA",IF(Z211&lt;Z210,"PARA MEJORAR")))</f>
        <v>PARA MEJORAR</v>
      </c>
      <c r="AE210" s="992" t="s">
        <v>561</v>
      </c>
    </row>
    <row r="211" spans="1:31" ht="24.95" customHeight="1" x14ac:dyDescent="0.2">
      <c r="A211" s="1249"/>
      <c r="B211" s="1212"/>
      <c r="C211" s="1307"/>
      <c r="D211" s="1211"/>
      <c r="E211" s="1211"/>
      <c r="F211" s="1212"/>
      <c r="G211" s="1214"/>
      <c r="H211" s="1215"/>
      <c r="I211" s="823" t="s">
        <v>601</v>
      </c>
      <c r="J211" s="824"/>
      <c r="K211" s="825"/>
      <c r="L211" s="826">
        <v>0.7</v>
      </c>
      <c r="M211" s="827"/>
      <c r="N211" s="825"/>
      <c r="O211" s="826">
        <v>0.7</v>
      </c>
      <c r="P211" s="827"/>
      <c r="Q211" s="825"/>
      <c r="R211" s="826"/>
      <c r="S211" s="827"/>
      <c r="T211" s="825"/>
      <c r="U211" s="828"/>
      <c r="V211" s="829">
        <f>SUM(J211:L211)*H210</f>
        <v>0.13999999999999999</v>
      </c>
      <c r="W211" s="830">
        <f>SUM(M211:O211)*H210</f>
        <v>0.13999999999999999</v>
      </c>
      <c r="X211" s="830">
        <f>SUM(P211:R211)*H210</f>
        <v>0</v>
      </c>
      <c r="Y211" s="830">
        <f>SUM(S211:U211)*H210</f>
        <v>0</v>
      </c>
      <c r="Z211" s="964">
        <f t="shared" ref="Z211" si="103">MAX(V211:Y211)</f>
        <v>0.13999999999999999</v>
      </c>
      <c r="AA211" s="1318"/>
      <c r="AB211" s="1304"/>
      <c r="AC211" s="980"/>
      <c r="AD211" s="1534"/>
      <c r="AE211" s="992" t="s">
        <v>561</v>
      </c>
    </row>
    <row r="212" spans="1:31" ht="24.95" customHeight="1" x14ac:dyDescent="0.2">
      <c r="A212" s="1249"/>
      <c r="B212" s="1212"/>
      <c r="C212" s="1307"/>
      <c r="D212" s="1211"/>
      <c r="E212" s="1211"/>
      <c r="F212" s="1212"/>
      <c r="G212" s="1214" t="s">
        <v>704</v>
      </c>
      <c r="H212" s="1215">
        <v>0.3</v>
      </c>
      <c r="I212" s="838" t="s">
        <v>600</v>
      </c>
      <c r="J212" s="839"/>
      <c r="K212" s="840"/>
      <c r="L212" s="841">
        <v>1</v>
      </c>
      <c r="M212" s="842"/>
      <c r="N212" s="840"/>
      <c r="O212" s="841">
        <v>1</v>
      </c>
      <c r="P212" s="842"/>
      <c r="Q212" s="840"/>
      <c r="R212" s="841">
        <v>1</v>
      </c>
      <c r="S212" s="842"/>
      <c r="T212" s="840"/>
      <c r="U212" s="843">
        <v>1</v>
      </c>
      <c r="V212" s="844">
        <f>SUM(J212:L212)*H212</f>
        <v>0.3</v>
      </c>
      <c r="W212" s="845">
        <f>SUM(M212:O212)*H212</f>
        <v>0.3</v>
      </c>
      <c r="X212" s="845">
        <f>SUM(P212:R212)*H212</f>
        <v>0.3</v>
      </c>
      <c r="Y212" s="845">
        <f>SUM(S212:U212)*H212</f>
        <v>0.3</v>
      </c>
      <c r="Z212" s="965">
        <f>MAX(V212:Y212)</f>
        <v>0.3</v>
      </c>
      <c r="AA212" s="1318"/>
      <c r="AB212" s="1304"/>
      <c r="AC212" s="980"/>
      <c r="AD212" s="1534" t="str">
        <f>+IF(Z213&gt;Z212,"SUPERADA",IF(Z213=Z212,"EQUILIBRADA",IF(Z213&lt;Z212,"PARA MEJORAR")))</f>
        <v>EQUILIBRADA</v>
      </c>
      <c r="AE212" s="992" t="s">
        <v>561</v>
      </c>
    </row>
    <row r="213" spans="1:31" ht="24.95" customHeight="1" x14ac:dyDescent="0.2">
      <c r="A213" s="1249"/>
      <c r="B213" s="1212"/>
      <c r="C213" s="1307"/>
      <c r="D213" s="1211"/>
      <c r="E213" s="1211"/>
      <c r="F213" s="1212"/>
      <c r="G213" s="1214"/>
      <c r="H213" s="1215"/>
      <c r="I213" s="823" t="s">
        <v>601</v>
      </c>
      <c r="J213" s="824"/>
      <c r="K213" s="825"/>
      <c r="L213" s="826">
        <v>1</v>
      </c>
      <c r="M213" s="827"/>
      <c r="N213" s="825"/>
      <c r="O213" s="826">
        <v>1</v>
      </c>
      <c r="P213" s="827"/>
      <c r="Q213" s="825"/>
      <c r="R213" s="826"/>
      <c r="S213" s="827"/>
      <c r="T213" s="825"/>
      <c r="U213" s="828"/>
      <c r="V213" s="829">
        <f>SUM(J213:L213)*H212</f>
        <v>0.3</v>
      </c>
      <c r="W213" s="830">
        <f>SUM(M213:O213)*H212</f>
        <v>0.3</v>
      </c>
      <c r="X213" s="830">
        <f>SUM(P213:R213)*H212</f>
        <v>0</v>
      </c>
      <c r="Y213" s="830">
        <f>SUM(S213:U213)*H212</f>
        <v>0</v>
      </c>
      <c r="Z213" s="964">
        <f t="shared" ref="Z213" si="104">MAX(V213:Y213)</f>
        <v>0.3</v>
      </c>
      <c r="AA213" s="1318"/>
      <c r="AB213" s="1304"/>
      <c r="AC213" s="980"/>
      <c r="AD213" s="1534"/>
      <c r="AE213" s="992" t="s">
        <v>561</v>
      </c>
    </row>
    <row r="214" spans="1:31" ht="24.95" customHeight="1" x14ac:dyDescent="0.2">
      <c r="A214" s="1249"/>
      <c r="B214" s="1212"/>
      <c r="C214" s="1307"/>
      <c r="D214" s="1211"/>
      <c r="E214" s="1211"/>
      <c r="F214" s="1212"/>
      <c r="G214" s="1214" t="s">
        <v>683</v>
      </c>
      <c r="H214" s="1215">
        <v>0.2</v>
      </c>
      <c r="I214" s="838" t="s">
        <v>600</v>
      </c>
      <c r="J214" s="839"/>
      <c r="K214" s="840"/>
      <c r="L214" s="841">
        <v>0.5</v>
      </c>
      <c r="M214" s="842"/>
      <c r="N214" s="840"/>
      <c r="O214" s="841">
        <v>0.75</v>
      </c>
      <c r="P214" s="842"/>
      <c r="Q214" s="840"/>
      <c r="R214" s="841">
        <v>0.9</v>
      </c>
      <c r="S214" s="842"/>
      <c r="T214" s="840"/>
      <c r="U214" s="843">
        <v>1</v>
      </c>
      <c r="V214" s="844">
        <f>SUM(J214:L214)*H214</f>
        <v>0.1</v>
      </c>
      <c r="W214" s="845">
        <f>SUM(M214:O214)*H214</f>
        <v>0.15000000000000002</v>
      </c>
      <c r="X214" s="845">
        <f>SUM(P214:R214)*H214</f>
        <v>0.18000000000000002</v>
      </c>
      <c r="Y214" s="845">
        <f>SUM(S214:U214)*H214</f>
        <v>0.2</v>
      </c>
      <c r="Z214" s="965">
        <f>MAX(V214:Y214)</f>
        <v>0.2</v>
      </c>
      <c r="AA214" s="1318"/>
      <c r="AB214" s="1304"/>
      <c r="AC214" s="980"/>
      <c r="AD214" s="1534" t="str">
        <f>+IF(Z215&gt;Z214,"SUPERADA",IF(Z215=Z214,"EQUILIBRADA",IF(Z215&lt;Z214,"PARA MEJORAR")))</f>
        <v>PARA MEJORAR</v>
      </c>
      <c r="AE214" s="992" t="s">
        <v>561</v>
      </c>
    </row>
    <row r="215" spans="1:31" ht="24.95" customHeight="1" thickBot="1" x14ac:dyDescent="0.25">
      <c r="A215" s="1249"/>
      <c r="B215" s="1212"/>
      <c r="C215" s="1307"/>
      <c r="D215" s="1211"/>
      <c r="E215" s="1211"/>
      <c r="F215" s="1213"/>
      <c r="G215" s="1216"/>
      <c r="H215" s="1217"/>
      <c r="I215" s="847" t="s">
        <v>601</v>
      </c>
      <c r="J215" s="848"/>
      <c r="K215" s="849"/>
      <c r="L215" s="850">
        <v>0.5</v>
      </c>
      <c r="M215" s="851"/>
      <c r="N215" s="849"/>
      <c r="O215" s="850">
        <v>0.5</v>
      </c>
      <c r="P215" s="851"/>
      <c r="Q215" s="849"/>
      <c r="R215" s="850"/>
      <c r="S215" s="851"/>
      <c r="T215" s="849"/>
      <c r="U215" s="852"/>
      <c r="V215" s="853">
        <f>SUM(J215:L215)*H214</f>
        <v>0.1</v>
      </c>
      <c r="W215" s="854">
        <f>SUM(M215:O215)*H214</f>
        <v>0.1</v>
      </c>
      <c r="X215" s="854">
        <f>SUM(P215:R215)*H214</f>
        <v>0</v>
      </c>
      <c r="Y215" s="854">
        <f>SUM(S215:U215)*H214</f>
        <v>0</v>
      </c>
      <c r="Z215" s="966">
        <f t="shared" ref="Z215" si="105">MAX(V215:Y215)</f>
        <v>0.1</v>
      </c>
      <c r="AA215" s="1319"/>
      <c r="AB215" s="1305"/>
      <c r="AC215" s="981"/>
      <c r="AD215" s="1535"/>
      <c r="AE215" s="992" t="s">
        <v>561</v>
      </c>
    </row>
    <row r="216" spans="1:31" ht="24.95" customHeight="1" x14ac:dyDescent="0.2">
      <c r="A216" s="1249"/>
      <c r="B216" s="1212"/>
      <c r="C216" s="1306" t="s">
        <v>17</v>
      </c>
      <c r="D216" s="1308" t="s">
        <v>217</v>
      </c>
      <c r="E216" s="1308" t="s">
        <v>439</v>
      </c>
      <c r="F216" s="1212" t="s">
        <v>440</v>
      </c>
      <c r="G216" s="1219" t="s">
        <v>698</v>
      </c>
      <c r="H216" s="1220">
        <v>0.2</v>
      </c>
      <c r="I216" s="832" t="s">
        <v>600</v>
      </c>
      <c r="J216" s="894"/>
      <c r="K216" s="834"/>
      <c r="L216" s="835">
        <v>0.5</v>
      </c>
      <c r="M216" s="836"/>
      <c r="N216" s="834"/>
      <c r="O216" s="835">
        <v>1</v>
      </c>
      <c r="P216" s="836"/>
      <c r="Q216" s="834"/>
      <c r="R216" s="835">
        <v>1</v>
      </c>
      <c r="S216" s="836"/>
      <c r="T216" s="834"/>
      <c r="U216" s="837">
        <v>1</v>
      </c>
      <c r="V216" s="821">
        <f>SUM(J216:L216)*H216</f>
        <v>0.1</v>
      </c>
      <c r="W216" s="822">
        <f>SUM(M216:O216)*H216</f>
        <v>0.2</v>
      </c>
      <c r="X216" s="822">
        <f>SUM(P216:R216)*H216</f>
        <v>0.2</v>
      </c>
      <c r="Y216" s="822">
        <f>SUM(S216:U216)*H216</f>
        <v>0.2</v>
      </c>
      <c r="Z216" s="963">
        <f>MAX(V216:Y216)</f>
        <v>0.2</v>
      </c>
      <c r="AA216" s="1318" t="s">
        <v>1156</v>
      </c>
      <c r="AB216" s="1303">
        <v>29</v>
      </c>
      <c r="AC216" s="979"/>
      <c r="AD216" s="1533" t="str">
        <f>+IF(Z217&gt;Z216,"SUPERADA",IF(Z217=Z216,"EQUILIBRADA",IF(Z217&lt;Z216,"PARA MEJORAR")))</f>
        <v>PARA MEJORAR</v>
      </c>
      <c r="AE216" s="991" t="s">
        <v>562</v>
      </c>
    </row>
    <row r="217" spans="1:31" ht="24.95" customHeight="1" x14ac:dyDescent="0.2">
      <c r="A217" s="1249"/>
      <c r="B217" s="1212"/>
      <c r="C217" s="1307"/>
      <c r="D217" s="1211"/>
      <c r="E217" s="1211"/>
      <c r="F217" s="1212"/>
      <c r="G217" s="1214"/>
      <c r="H217" s="1215"/>
      <c r="I217" s="823" t="s">
        <v>601</v>
      </c>
      <c r="J217" s="824"/>
      <c r="K217" s="825"/>
      <c r="L217" s="826">
        <v>0.5</v>
      </c>
      <c r="M217" s="827"/>
      <c r="N217" s="825"/>
      <c r="O217" s="826">
        <v>0.5</v>
      </c>
      <c r="P217" s="827"/>
      <c r="Q217" s="825"/>
      <c r="R217" s="826"/>
      <c r="S217" s="827"/>
      <c r="T217" s="825"/>
      <c r="U217" s="828"/>
      <c r="V217" s="829">
        <f>SUM(J217:L217)*H216</f>
        <v>0.1</v>
      </c>
      <c r="W217" s="830">
        <f>SUM(M217:O217)*H216</f>
        <v>0.1</v>
      </c>
      <c r="X217" s="830">
        <f>SUM(P217:R217)*H216</f>
        <v>0</v>
      </c>
      <c r="Y217" s="830">
        <f>SUM(S217:U217)*H216</f>
        <v>0</v>
      </c>
      <c r="Z217" s="964">
        <f t="shared" ref="Z217" si="106">MAX(V217:Y217)</f>
        <v>0.1</v>
      </c>
      <c r="AA217" s="1318"/>
      <c r="AB217" s="1304"/>
      <c r="AC217" s="980"/>
      <c r="AD217" s="1534"/>
      <c r="AE217" s="992" t="s">
        <v>562</v>
      </c>
    </row>
    <row r="218" spans="1:31" ht="24.95" customHeight="1" x14ac:dyDescent="0.2">
      <c r="A218" s="1249"/>
      <c r="B218" s="1212"/>
      <c r="C218" s="1307"/>
      <c r="D218" s="1211"/>
      <c r="E218" s="1211"/>
      <c r="F218" s="1212"/>
      <c r="G218" s="1214" t="s">
        <v>699</v>
      </c>
      <c r="H218" s="1215">
        <v>0.2</v>
      </c>
      <c r="I218" s="838" t="s">
        <v>600</v>
      </c>
      <c r="J218" s="839"/>
      <c r="K218" s="840"/>
      <c r="L218" s="841"/>
      <c r="M218" s="842"/>
      <c r="N218" s="840"/>
      <c r="O218" s="841">
        <v>0.5</v>
      </c>
      <c r="P218" s="842"/>
      <c r="Q218" s="840"/>
      <c r="R218" s="841">
        <v>1</v>
      </c>
      <c r="S218" s="842"/>
      <c r="T218" s="840"/>
      <c r="U218" s="843">
        <v>1</v>
      </c>
      <c r="V218" s="844">
        <f>SUM(J218:L218)*H218</f>
        <v>0</v>
      </c>
      <c r="W218" s="845">
        <f>SUM(M218:O218)*H218</f>
        <v>0.1</v>
      </c>
      <c r="X218" s="845">
        <f>SUM(P218:R218)*H218</f>
        <v>0.2</v>
      </c>
      <c r="Y218" s="845">
        <f>SUM(S218:U218)*H218</f>
        <v>0.2</v>
      </c>
      <c r="Z218" s="965">
        <f>MAX(V218:Y218)</f>
        <v>0.2</v>
      </c>
      <c r="AA218" s="1318"/>
      <c r="AB218" s="1304"/>
      <c r="AC218" s="980"/>
      <c r="AD218" s="1534" t="str">
        <f>+IF(Z219&gt;Z218,"SUPERADA",IF(Z219=Z218,"EQUILIBRADA",IF(Z219&lt;Z218,"PARA MEJORAR")))</f>
        <v>PARA MEJORAR</v>
      </c>
      <c r="AE218" s="992" t="s">
        <v>562</v>
      </c>
    </row>
    <row r="219" spans="1:31" ht="24.95" customHeight="1" x14ac:dyDescent="0.2">
      <c r="A219" s="1249"/>
      <c r="B219" s="1212"/>
      <c r="C219" s="1307"/>
      <c r="D219" s="1211"/>
      <c r="E219" s="1211"/>
      <c r="F219" s="1212"/>
      <c r="G219" s="1214"/>
      <c r="H219" s="1215"/>
      <c r="I219" s="823" t="s">
        <v>601</v>
      </c>
      <c r="J219" s="824"/>
      <c r="K219" s="825"/>
      <c r="L219" s="826"/>
      <c r="M219" s="827"/>
      <c r="N219" s="825"/>
      <c r="O219" s="826">
        <v>0</v>
      </c>
      <c r="P219" s="827"/>
      <c r="Q219" s="825"/>
      <c r="R219" s="826"/>
      <c r="S219" s="827"/>
      <c r="T219" s="825"/>
      <c r="U219" s="828"/>
      <c r="V219" s="829">
        <f>SUM(J219:L219)*H218</f>
        <v>0</v>
      </c>
      <c r="W219" s="830">
        <f>SUM(M219:O219)*H218</f>
        <v>0</v>
      </c>
      <c r="X219" s="830">
        <f>SUM(P219:R219)*H218</f>
        <v>0</v>
      </c>
      <c r="Y219" s="830">
        <f>SUM(S219:U219)*H218</f>
        <v>0</v>
      </c>
      <c r="Z219" s="964">
        <f t="shared" ref="Z219" si="107">MAX(V219:Y219)</f>
        <v>0</v>
      </c>
      <c r="AA219" s="1318"/>
      <c r="AB219" s="1304"/>
      <c r="AC219" s="980"/>
      <c r="AD219" s="1534"/>
      <c r="AE219" s="992" t="s">
        <v>562</v>
      </c>
    </row>
    <row r="220" spans="1:31" ht="24.95" customHeight="1" x14ac:dyDescent="0.2">
      <c r="A220" s="1249"/>
      <c r="B220" s="1212"/>
      <c r="C220" s="1307"/>
      <c r="D220" s="1211"/>
      <c r="E220" s="1211"/>
      <c r="F220" s="1212"/>
      <c r="G220" s="1214" t="s">
        <v>700</v>
      </c>
      <c r="H220" s="1215">
        <v>0.2</v>
      </c>
      <c r="I220" s="838" t="s">
        <v>600</v>
      </c>
      <c r="J220" s="839"/>
      <c r="K220" s="840"/>
      <c r="L220" s="841"/>
      <c r="M220" s="842"/>
      <c r="N220" s="840"/>
      <c r="O220" s="841">
        <v>0.5</v>
      </c>
      <c r="P220" s="842"/>
      <c r="Q220" s="840"/>
      <c r="R220" s="841">
        <v>1</v>
      </c>
      <c r="S220" s="842"/>
      <c r="T220" s="840"/>
      <c r="U220" s="843">
        <v>1</v>
      </c>
      <c r="V220" s="844">
        <f>SUM(J220:L220)*H220</f>
        <v>0</v>
      </c>
      <c r="W220" s="845">
        <f>SUM(M220:O220)*H220</f>
        <v>0.1</v>
      </c>
      <c r="X220" s="845">
        <f>SUM(P220:R220)*H220</f>
        <v>0.2</v>
      </c>
      <c r="Y220" s="845">
        <f>SUM(S220:U220)*H220</f>
        <v>0.2</v>
      </c>
      <c r="Z220" s="965">
        <f>MAX(V220:Y220)</f>
        <v>0.2</v>
      </c>
      <c r="AA220" s="1318"/>
      <c r="AB220" s="1304"/>
      <c r="AC220" s="980"/>
      <c r="AD220" s="1534" t="str">
        <f>+IF(Z221&gt;Z220,"SUPERADA",IF(Z221=Z220,"EQUILIBRADA",IF(Z221&lt;Z220,"PARA MEJORAR")))</f>
        <v>PARA MEJORAR</v>
      </c>
      <c r="AE220" s="992" t="s">
        <v>562</v>
      </c>
    </row>
    <row r="221" spans="1:31" ht="24.95" customHeight="1" x14ac:dyDescent="0.2">
      <c r="A221" s="1249"/>
      <c r="B221" s="1212"/>
      <c r="C221" s="1307"/>
      <c r="D221" s="1211"/>
      <c r="E221" s="1211"/>
      <c r="F221" s="1212"/>
      <c r="G221" s="1214"/>
      <c r="H221" s="1215"/>
      <c r="I221" s="823" t="s">
        <v>601</v>
      </c>
      <c r="J221" s="824"/>
      <c r="K221" s="825"/>
      <c r="L221" s="826"/>
      <c r="M221" s="827"/>
      <c r="N221" s="825"/>
      <c r="O221" s="826">
        <v>0</v>
      </c>
      <c r="P221" s="827"/>
      <c r="Q221" s="825"/>
      <c r="R221" s="826"/>
      <c r="S221" s="827"/>
      <c r="T221" s="825"/>
      <c r="U221" s="828"/>
      <c r="V221" s="829">
        <f>SUM(J221:L221)*H220</f>
        <v>0</v>
      </c>
      <c r="W221" s="830">
        <f>SUM(M221:O221)*H220</f>
        <v>0</v>
      </c>
      <c r="X221" s="830">
        <f>SUM(P221:R221)*H220</f>
        <v>0</v>
      </c>
      <c r="Y221" s="830">
        <f>SUM(S221:U221)*H220</f>
        <v>0</v>
      </c>
      <c r="Z221" s="964">
        <f t="shared" ref="Z221" si="108">MAX(V221:Y221)</f>
        <v>0</v>
      </c>
      <c r="AA221" s="1318"/>
      <c r="AB221" s="1304"/>
      <c r="AC221" s="980"/>
      <c r="AD221" s="1534"/>
      <c r="AE221" s="992" t="s">
        <v>562</v>
      </c>
    </row>
    <row r="222" spans="1:31" ht="24.95" customHeight="1" x14ac:dyDescent="0.2">
      <c r="A222" s="1249"/>
      <c r="B222" s="1212"/>
      <c r="C222" s="1307"/>
      <c r="D222" s="1211"/>
      <c r="E222" s="1211"/>
      <c r="F222" s="1212"/>
      <c r="G222" s="1214" t="s">
        <v>701</v>
      </c>
      <c r="H222" s="1215">
        <v>0.2</v>
      </c>
      <c r="I222" s="838" t="s">
        <v>600</v>
      </c>
      <c r="J222" s="839"/>
      <c r="K222" s="840"/>
      <c r="L222" s="841"/>
      <c r="M222" s="842"/>
      <c r="N222" s="840"/>
      <c r="O222" s="841"/>
      <c r="P222" s="842"/>
      <c r="Q222" s="840"/>
      <c r="R222" s="841">
        <v>0.5</v>
      </c>
      <c r="S222" s="842"/>
      <c r="T222" s="840"/>
      <c r="U222" s="843">
        <v>1</v>
      </c>
      <c r="V222" s="844">
        <f>SUM(J222:L222)*H222</f>
        <v>0</v>
      </c>
      <c r="W222" s="845">
        <f>SUM(M222:O222)*H222</f>
        <v>0</v>
      </c>
      <c r="X222" s="845">
        <f>SUM(P222:R222)*H222</f>
        <v>0.1</v>
      </c>
      <c r="Y222" s="845">
        <f>SUM(S222:U222)*H222</f>
        <v>0.2</v>
      </c>
      <c r="Z222" s="965">
        <f>MAX(V222:Y222)</f>
        <v>0.2</v>
      </c>
      <c r="AA222" s="1318"/>
      <c r="AB222" s="1304"/>
      <c r="AC222" s="980"/>
      <c r="AD222" s="1534" t="str">
        <f>+IF(Z223&gt;Z222,"SUPERADA",IF(Z223=Z222,"EQUILIBRADA",IF(Z223&lt;Z222,"PARA MEJORAR")))</f>
        <v>PARA MEJORAR</v>
      </c>
      <c r="AE222" s="992" t="s">
        <v>562</v>
      </c>
    </row>
    <row r="223" spans="1:31" ht="24.95" customHeight="1" x14ac:dyDescent="0.2">
      <c r="A223" s="1249"/>
      <c r="B223" s="1212"/>
      <c r="C223" s="1307"/>
      <c r="D223" s="1211"/>
      <c r="E223" s="1211"/>
      <c r="F223" s="1212"/>
      <c r="G223" s="1214"/>
      <c r="H223" s="1215"/>
      <c r="I223" s="823" t="s">
        <v>601</v>
      </c>
      <c r="J223" s="824"/>
      <c r="K223" s="825"/>
      <c r="L223" s="826"/>
      <c r="M223" s="827"/>
      <c r="N223" s="825"/>
      <c r="O223" s="826"/>
      <c r="P223" s="827"/>
      <c r="Q223" s="825"/>
      <c r="R223" s="826"/>
      <c r="S223" s="827"/>
      <c r="T223" s="825"/>
      <c r="U223" s="828"/>
      <c r="V223" s="829">
        <f>SUM(J223:L223)*H222</f>
        <v>0</v>
      </c>
      <c r="W223" s="830">
        <f>SUM(M223:O223)*H222</f>
        <v>0</v>
      </c>
      <c r="X223" s="830">
        <f>SUM(P223:R223)*H222</f>
        <v>0</v>
      </c>
      <c r="Y223" s="830">
        <f>SUM(S223:U223)*H222</f>
        <v>0</v>
      </c>
      <c r="Z223" s="964">
        <f t="shared" ref="Z223" si="109">MAX(V223:Y223)</f>
        <v>0</v>
      </c>
      <c r="AA223" s="1318"/>
      <c r="AB223" s="1304"/>
      <c r="AC223" s="980"/>
      <c r="AD223" s="1534"/>
      <c r="AE223" s="992" t="s">
        <v>562</v>
      </c>
    </row>
    <row r="224" spans="1:31" ht="24.95" customHeight="1" x14ac:dyDescent="0.2">
      <c r="A224" s="1249"/>
      <c r="B224" s="1212"/>
      <c r="C224" s="1307"/>
      <c r="D224" s="1211"/>
      <c r="E224" s="1211"/>
      <c r="F224" s="1212"/>
      <c r="G224" s="1214" t="s">
        <v>683</v>
      </c>
      <c r="H224" s="1215">
        <v>0.2</v>
      </c>
      <c r="I224" s="838" t="s">
        <v>600</v>
      </c>
      <c r="J224" s="839"/>
      <c r="K224" s="840"/>
      <c r="L224" s="841"/>
      <c r="M224" s="842"/>
      <c r="N224" s="840"/>
      <c r="O224" s="841"/>
      <c r="P224" s="842"/>
      <c r="Q224" s="840"/>
      <c r="R224" s="841"/>
      <c r="S224" s="842"/>
      <c r="T224" s="840"/>
      <c r="U224" s="843">
        <v>1</v>
      </c>
      <c r="V224" s="844">
        <f>SUM(J224:L224)*H224</f>
        <v>0</v>
      </c>
      <c r="W224" s="845">
        <f>SUM(M224:O224)*H224</f>
        <v>0</v>
      </c>
      <c r="X224" s="845">
        <f>SUM(P224:R224)*H224</f>
        <v>0</v>
      </c>
      <c r="Y224" s="845">
        <f>SUM(S224:U224)*H224</f>
        <v>0.2</v>
      </c>
      <c r="Z224" s="965">
        <f>MAX(V224:Y224)</f>
        <v>0.2</v>
      </c>
      <c r="AA224" s="1318"/>
      <c r="AB224" s="1304"/>
      <c r="AC224" s="980"/>
      <c r="AD224" s="1534" t="str">
        <f>+IF(Z225&gt;Z224,"SUPERADA",IF(Z225=Z224,"EQUILIBRADA",IF(Z225&lt;Z224,"PARA MEJORAR")))</f>
        <v>PARA MEJORAR</v>
      </c>
      <c r="AE224" s="992" t="s">
        <v>562</v>
      </c>
    </row>
    <row r="225" spans="1:31" ht="24.95" customHeight="1" thickBot="1" x14ac:dyDescent="0.25">
      <c r="A225" s="1249"/>
      <c r="B225" s="1212"/>
      <c r="C225" s="1307"/>
      <c r="D225" s="1211"/>
      <c r="E225" s="1211"/>
      <c r="F225" s="1212"/>
      <c r="G225" s="1216"/>
      <c r="H225" s="1217"/>
      <c r="I225" s="847" t="s">
        <v>601</v>
      </c>
      <c r="J225" s="848"/>
      <c r="K225" s="849"/>
      <c r="L225" s="850"/>
      <c r="M225" s="851"/>
      <c r="N225" s="849"/>
      <c r="O225" s="850"/>
      <c r="P225" s="851"/>
      <c r="Q225" s="849"/>
      <c r="R225" s="850"/>
      <c r="S225" s="851"/>
      <c r="T225" s="849"/>
      <c r="U225" s="852"/>
      <c r="V225" s="853">
        <f>SUM(J225:L225)*H224</f>
        <v>0</v>
      </c>
      <c r="W225" s="854">
        <f>SUM(M225:O225)*H224</f>
        <v>0</v>
      </c>
      <c r="X225" s="854">
        <f>SUM(P225:R225)*H224</f>
        <v>0</v>
      </c>
      <c r="Y225" s="854">
        <f>SUM(S225:U225)*H224</f>
        <v>0</v>
      </c>
      <c r="Z225" s="966">
        <f t="shared" ref="Z225" si="110">MAX(V225:Y225)</f>
        <v>0</v>
      </c>
      <c r="AA225" s="1319"/>
      <c r="AB225" s="1305"/>
      <c r="AC225" s="981"/>
      <c r="AD225" s="1535"/>
      <c r="AE225" s="992" t="s">
        <v>562</v>
      </c>
    </row>
    <row r="226" spans="1:31" ht="24.95" customHeight="1" x14ac:dyDescent="0.2">
      <c r="A226" s="1249"/>
      <c r="B226" s="1212"/>
      <c r="C226" s="1306" t="s">
        <v>218</v>
      </c>
      <c r="D226" s="1331" t="s">
        <v>154</v>
      </c>
      <c r="E226" s="1331" t="s">
        <v>151</v>
      </c>
      <c r="F226" s="1331" t="s">
        <v>150</v>
      </c>
      <c r="G226" s="1219" t="s">
        <v>705</v>
      </c>
      <c r="H226" s="1220">
        <v>0.1</v>
      </c>
      <c r="I226" s="832" t="s">
        <v>600</v>
      </c>
      <c r="J226" s="894"/>
      <c r="K226" s="834"/>
      <c r="L226" s="835">
        <v>0.8</v>
      </c>
      <c r="M226" s="836"/>
      <c r="N226" s="834"/>
      <c r="O226" s="835">
        <v>0.9</v>
      </c>
      <c r="P226" s="836"/>
      <c r="Q226" s="834"/>
      <c r="R226" s="835">
        <v>1</v>
      </c>
      <c r="S226" s="836"/>
      <c r="T226" s="834"/>
      <c r="U226" s="837">
        <v>1</v>
      </c>
      <c r="V226" s="821">
        <f>SUM(J226:L226)*H226</f>
        <v>8.0000000000000016E-2</v>
      </c>
      <c r="W226" s="822">
        <f>SUM(M226:O226)*H226</f>
        <v>9.0000000000000011E-2</v>
      </c>
      <c r="X226" s="822">
        <f>SUM(P226:R226)*H226</f>
        <v>0.1</v>
      </c>
      <c r="Y226" s="822">
        <f>SUM(S226:U226)*H226</f>
        <v>0.1</v>
      </c>
      <c r="Z226" s="963">
        <f>MAX(V226:Y226)</f>
        <v>0.1</v>
      </c>
      <c r="AA226" s="1318" t="s">
        <v>1147</v>
      </c>
      <c r="AB226" s="1275">
        <v>30</v>
      </c>
      <c r="AC226" s="979"/>
      <c r="AD226" s="1533" t="str">
        <f>+IF(Z227&gt;Z226,"SUPERADA",IF(Z227=Z226,"EQUILIBRADA",IF(Z227&lt;Z226,"PARA MEJORAR")))</f>
        <v>PARA MEJORAR</v>
      </c>
      <c r="AE226" s="992" t="s">
        <v>562</v>
      </c>
    </row>
    <row r="227" spans="1:31" ht="24.95" customHeight="1" x14ac:dyDescent="0.2">
      <c r="A227" s="1249"/>
      <c r="B227" s="1212"/>
      <c r="C227" s="1307"/>
      <c r="D227" s="1332"/>
      <c r="E227" s="1332"/>
      <c r="F227" s="1332"/>
      <c r="G227" s="1214"/>
      <c r="H227" s="1215"/>
      <c r="I227" s="823" t="s">
        <v>601</v>
      </c>
      <c r="J227" s="824"/>
      <c r="K227" s="825"/>
      <c r="L227" s="826">
        <v>0.8</v>
      </c>
      <c r="M227" s="827"/>
      <c r="N227" s="825"/>
      <c r="O227" s="826">
        <v>0.8</v>
      </c>
      <c r="P227" s="827"/>
      <c r="Q227" s="825"/>
      <c r="R227" s="826"/>
      <c r="S227" s="827"/>
      <c r="T227" s="825"/>
      <c r="U227" s="828"/>
      <c r="V227" s="829">
        <f>SUM(J227:L227)*H226</f>
        <v>8.0000000000000016E-2</v>
      </c>
      <c r="W227" s="830">
        <f>SUM(M227:O227)*H226</f>
        <v>8.0000000000000016E-2</v>
      </c>
      <c r="X227" s="830">
        <f>SUM(P227:R227)*H226</f>
        <v>0</v>
      </c>
      <c r="Y227" s="830">
        <f>SUM(S227:U227)*H226</f>
        <v>0</v>
      </c>
      <c r="Z227" s="964">
        <f t="shared" ref="Z227" si="111">MAX(V227:Y227)</f>
        <v>8.0000000000000016E-2</v>
      </c>
      <c r="AA227" s="1318"/>
      <c r="AB227" s="1276"/>
      <c r="AC227" s="980"/>
      <c r="AD227" s="1534"/>
      <c r="AE227" s="992" t="s">
        <v>562</v>
      </c>
    </row>
    <row r="228" spans="1:31" ht="24.95" customHeight="1" x14ac:dyDescent="0.2">
      <c r="A228" s="1249"/>
      <c r="B228" s="1212"/>
      <c r="C228" s="1307"/>
      <c r="D228" s="1332"/>
      <c r="E228" s="1332"/>
      <c r="F228" s="1332"/>
      <c r="G228" s="1214" t="s">
        <v>699</v>
      </c>
      <c r="H228" s="1215">
        <v>0.2</v>
      </c>
      <c r="I228" s="838" t="s">
        <v>600</v>
      </c>
      <c r="J228" s="839"/>
      <c r="K228" s="840"/>
      <c r="L228" s="841">
        <v>0.5</v>
      </c>
      <c r="M228" s="842"/>
      <c r="N228" s="840"/>
      <c r="O228" s="841">
        <v>0.75</v>
      </c>
      <c r="P228" s="842"/>
      <c r="Q228" s="840"/>
      <c r="R228" s="841">
        <v>0.9</v>
      </c>
      <c r="S228" s="842"/>
      <c r="T228" s="840"/>
      <c r="U228" s="843">
        <v>1</v>
      </c>
      <c r="V228" s="844">
        <f>SUM(J228:L228)*H228</f>
        <v>0.1</v>
      </c>
      <c r="W228" s="845">
        <f>SUM(M228:O228)*H228</f>
        <v>0.15000000000000002</v>
      </c>
      <c r="X228" s="845">
        <f>SUM(P228:R228)*H228</f>
        <v>0.18000000000000002</v>
      </c>
      <c r="Y228" s="845">
        <f>SUM(S228:U228)*H228</f>
        <v>0.2</v>
      </c>
      <c r="Z228" s="965">
        <f>MAX(V228:Y228)</f>
        <v>0.2</v>
      </c>
      <c r="AA228" s="1318"/>
      <c r="AB228" s="1276"/>
      <c r="AC228" s="980"/>
      <c r="AD228" s="1534" t="str">
        <f>+IF(Z229&gt;Z228,"SUPERADA",IF(Z229=Z228,"EQUILIBRADA",IF(Z229&lt;Z228,"PARA MEJORAR")))</f>
        <v>PARA MEJORAR</v>
      </c>
      <c r="AE228" s="992" t="s">
        <v>562</v>
      </c>
    </row>
    <row r="229" spans="1:31" ht="24.95" customHeight="1" x14ac:dyDescent="0.2">
      <c r="A229" s="1249"/>
      <c r="B229" s="1212"/>
      <c r="C229" s="1307"/>
      <c r="D229" s="1332"/>
      <c r="E229" s="1332"/>
      <c r="F229" s="1332"/>
      <c r="G229" s="1214"/>
      <c r="H229" s="1215"/>
      <c r="I229" s="823" t="s">
        <v>601</v>
      </c>
      <c r="J229" s="824"/>
      <c r="K229" s="825"/>
      <c r="L229" s="826">
        <v>0.5</v>
      </c>
      <c r="M229" s="827"/>
      <c r="N229" s="825"/>
      <c r="O229" s="826">
        <v>0.5</v>
      </c>
      <c r="P229" s="827"/>
      <c r="Q229" s="825"/>
      <c r="R229" s="826"/>
      <c r="S229" s="827"/>
      <c r="T229" s="825"/>
      <c r="U229" s="828"/>
      <c r="V229" s="829">
        <f>SUM(J229:L229)*H228</f>
        <v>0.1</v>
      </c>
      <c r="W229" s="830">
        <f>SUM(M229:O229)*H228</f>
        <v>0.1</v>
      </c>
      <c r="X229" s="830">
        <f>SUM(P229:R229)*H228</f>
        <v>0</v>
      </c>
      <c r="Y229" s="830">
        <f>SUM(S229:U229)*H228</f>
        <v>0</v>
      </c>
      <c r="Z229" s="964">
        <f t="shared" ref="Z229" si="112">MAX(V229:Y229)</f>
        <v>0.1</v>
      </c>
      <c r="AA229" s="1318"/>
      <c r="AB229" s="1276"/>
      <c r="AC229" s="980"/>
      <c r="AD229" s="1534"/>
      <c r="AE229" s="992" t="s">
        <v>562</v>
      </c>
    </row>
    <row r="230" spans="1:31" ht="24.95" customHeight="1" x14ac:dyDescent="0.2">
      <c r="A230" s="1249"/>
      <c r="B230" s="1212"/>
      <c r="C230" s="1307"/>
      <c r="D230" s="1332"/>
      <c r="E230" s="1332"/>
      <c r="F230" s="1332"/>
      <c r="G230" s="1214" t="s">
        <v>706</v>
      </c>
      <c r="H230" s="1215">
        <v>0.3</v>
      </c>
      <c r="I230" s="838" t="s">
        <v>600</v>
      </c>
      <c r="J230" s="839"/>
      <c r="K230" s="840"/>
      <c r="L230" s="841">
        <v>0.4</v>
      </c>
      <c r="M230" s="842"/>
      <c r="N230" s="840"/>
      <c r="O230" s="841">
        <v>0.6</v>
      </c>
      <c r="P230" s="842"/>
      <c r="Q230" s="840"/>
      <c r="R230" s="841">
        <v>0.8</v>
      </c>
      <c r="S230" s="842"/>
      <c r="T230" s="840"/>
      <c r="U230" s="843">
        <v>1</v>
      </c>
      <c r="V230" s="844">
        <f>SUM(J230:L230)*H230</f>
        <v>0.12</v>
      </c>
      <c r="W230" s="845">
        <f>SUM(M230:O230)*H230</f>
        <v>0.18</v>
      </c>
      <c r="X230" s="845">
        <f>SUM(P230:R230)*H230</f>
        <v>0.24</v>
      </c>
      <c r="Y230" s="845">
        <f>SUM(S230:U230)*H230</f>
        <v>0.3</v>
      </c>
      <c r="Z230" s="965">
        <f>MAX(V230:Y230)</f>
        <v>0.3</v>
      </c>
      <c r="AA230" s="1318"/>
      <c r="AB230" s="1276"/>
      <c r="AC230" s="980"/>
      <c r="AD230" s="1534" t="str">
        <f>+IF(Z231&gt;Z230,"SUPERADA",IF(Z231=Z230,"EQUILIBRADA",IF(Z231&lt;Z230,"PARA MEJORAR")))</f>
        <v>PARA MEJORAR</v>
      </c>
      <c r="AE230" s="992" t="s">
        <v>562</v>
      </c>
    </row>
    <row r="231" spans="1:31" ht="24.95" customHeight="1" x14ac:dyDescent="0.2">
      <c r="A231" s="1249"/>
      <c r="B231" s="1212"/>
      <c r="C231" s="1307"/>
      <c r="D231" s="1332"/>
      <c r="E231" s="1332"/>
      <c r="F231" s="1332"/>
      <c r="G231" s="1214"/>
      <c r="H231" s="1215"/>
      <c r="I231" s="823" t="s">
        <v>601</v>
      </c>
      <c r="J231" s="824"/>
      <c r="K231" s="825"/>
      <c r="L231" s="826">
        <v>0.4</v>
      </c>
      <c r="M231" s="827"/>
      <c r="N231" s="825"/>
      <c r="O231" s="826">
        <v>0.4</v>
      </c>
      <c r="P231" s="827"/>
      <c r="Q231" s="825"/>
      <c r="R231" s="826"/>
      <c r="S231" s="827"/>
      <c r="T231" s="825"/>
      <c r="U231" s="828"/>
      <c r="V231" s="829">
        <f>SUM(J231:L231)*H230</f>
        <v>0.12</v>
      </c>
      <c r="W231" s="830">
        <f>SUM(M231:O231)*H230</f>
        <v>0.12</v>
      </c>
      <c r="X231" s="830">
        <f>SUM(P231:R231)*H230</f>
        <v>0</v>
      </c>
      <c r="Y231" s="830">
        <f>SUM(S231:U231)*H230</f>
        <v>0</v>
      </c>
      <c r="Z231" s="964">
        <f t="shared" ref="Z231" si="113">MAX(V231:Y231)</f>
        <v>0.12</v>
      </c>
      <c r="AA231" s="1318"/>
      <c r="AB231" s="1276"/>
      <c r="AC231" s="980"/>
      <c r="AD231" s="1534"/>
      <c r="AE231" s="992" t="s">
        <v>562</v>
      </c>
    </row>
    <row r="232" spans="1:31" ht="24.95" customHeight="1" x14ac:dyDescent="0.2">
      <c r="A232" s="1249"/>
      <c r="B232" s="1212"/>
      <c r="C232" s="1307"/>
      <c r="D232" s="1332"/>
      <c r="E232" s="1332"/>
      <c r="F232" s="1332"/>
      <c r="G232" s="1214" t="s">
        <v>707</v>
      </c>
      <c r="H232" s="1215">
        <v>0.4</v>
      </c>
      <c r="I232" s="838" t="s">
        <v>600</v>
      </c>
      <c r="J232" s="839"/>
      <c r="K232" s="840"/>
      <c r="L232" s="841"/>
      <c r="M232" s="842"/>
      <c r="N232" s="840"/>
      <c r="O232" s="841">
        <v>0.5</v>
      </c>
      <c r="P232" s="842"/>
      <c r="Q232" s="840"/>
      <c r="R232" s="841">
        <v>0.75</v>
      </c>
      <c r="S232" s="842"/>
      <c r="T232" s="840"/>
      <c r="U232" s="843">
        <v>1</v>
      </c>
      <c r="V232" s="844">
        <f>SUM(J232:L232)*H232</f>
        <v>0</v>
      </c>
      <c r="W232" s="845">
        <f>SUM(M232:O232)*H232</f>
        <v>0.2</v>
      </c>
      <c r="X232" s="845">
        <f>SUM(P232:R232)*H232</f>
        <v>0.30000000000000004</v>
      </c>
      <c r="Y232" s="845">
        <f>SUM(S232:U232)*H232</f>
        <v>0.4</v>
      </c>
      <c r="Z232" s="965">
        <f>MAX(V232:Y232)</f>
        <v>0.4</v>
      </c>
      <c r="AA232" s="1318"/>
      <c r="AB232" s="1276"/>
      <c r="AC232" s="980"/>
      <c r="AD232" s="1534" t="str">
        <f>+IF(Z233&gt;Z232,"SUPERADA",IF(Z233=Z232,"EQUILIBRADA",IF(Z233&lt;Z232,"PARA MEJORAR")))</f>
        <v>PARA MEJORAR</v>
      </c>
      <c r="AE232" s="992" t="s">
        <v>562</v>
      </c>
    </row>
    <row r="233" spans="1:31" ht="24.95" customHeight="1" thickBot="1" x14ac:dyDescent="0.25">
      <c r="A233" s="1249"/>
      <c r="B233" s="1212"/>
      <c r="C233" s="1307"/>
      <c r="D233" s="1333"/>
      <c r="E233" s="1333"/>
      <c r="F233" s="1333"/>
      <c r="G233" s="1216"/>
      <c r="H233" s="1217"/>
      <c r="I233" s="847" t="s">
        <v>601</v>
      </c>
      <c r="J233" s="848"/>
      <c r="K233" s="849"/>
      <c r="L233" s="850"/>
      <c r="M233" s="851"/>
      <c r="N233" s="849"/>
      <c r="O233" s="850">
        <v>0</v>
      </c>
      <c r="P233" s="851"/>
      <c r="Q233" s="849"/>
      <c r="R233" s="850"/>
      <c r="S233" s="851"/>
      <c r="T233" s="849"/>
      <c r="U233" s="852"/>
      <c r="V233" s="853">
        <f>SUM(J233:L233)*H232</f>
        <v>0</v>
      </c>
      <c r="W233" s="854">
        <f>SUM(M233:O233)*H232</f>
        <v>0</v>
      </c>
      <c r="X233" s="854">
        <f>SUM(P233:R233)*H232</f>
        <v>0</v>
      </c>
      <c r="Y233" s="854">
        <f>SUM(S233:U233)*H232</f>
        <v>0</v>
      </c>
      <c r="Z233" s="966">
        <f t="shared" ref="Z233" si="114">MAX(V233:Y233)</f>
        <v>0</v>
      </c>
      <c r="AA233" s="1318"/>
      <c r="AB233" s="1277"/>
      <c r="AC233" s="981"/>
      <c r="AD233" s="1535"/>
      <c r="AE233" s="992" t="s">
        <v>562</v>
      </c>
    </row>
    <row r="234" spans="1:31" ht="24.95" customHeight="1" x14ac:dyDescent="0.2">
      <c r="A234" s="1249"/>
      <c r="B234" s="1212"/>
      <c r="C234" s="1307"/>
      <c r="D234" s="1332" t="s">
        <v>219</v>
      </c>
      <c r="E234" s="1332" t="s">
        <v>71</v>
      </c>
      <c r="F234" s="1332" t="s">
        <v>445</v>
      </c>
      <c r="G234" s="1219" t="s">
        <v>705</v>
      </c>
      <c r="H234" s="1220">
        <v>0.1</v>
      </c>
      <c r="I234" s="832" t="s">
        <v>600</v>
      </c>
      <c r="J234" s="833"/>
      <c r="K234" s="834"/>
      <c r="L234" s="835">
        <v>1</v>
      </c>
      <c r="M234" s="836"/>
      <c r="N234" s="834"/>
      <c r="O234" s="835">
        <v>1</v>
      </c>
      <c r="P234" s="836"/>
      <c r="Q234" s="834"/>
      <c r="R234" s="835">
        <v>1</v>
      </c>
      <c r="S234" s="836"/>
      <c r="T234" s="834"/>
      <c r="U234" s="837">
        <v>1</v>
      </c>
      <c r="V234" s="821">
        <f>SUM(J234:L234)*H234</f>
        <v>0.1</v>
      </c>
      <c r="W234" s="822">
        <f>SUM(M234:O234)*H234</f>
        <v>0.1</v>
      </c>
      <c r="X234" s="822">
        <f>SUM(P234:R234)*H234</f>
        <v>0.1</v>
      </c>
      <c r="Y234" s="822">
        <f>SUM(S234:U234)*H234</f>
        <v>0.1</v>
      </c>
      <c r="Z234" s="963">
        <f>MAX(V234:Y234)</f>
        <v>0.1</v>
      </c>
      <c r="AA234" s="1318"/>
      <c r="AB234" s="1275">
        <v>31</v>
      </c>
      <c r="AC234" s="979"/>
      <c r="AD234" s="1533" t="str">
        <f>+IF(Z235&gt;Z234,"SUPERADA",IF(Z235=Z234,"EQUILIBRADA",IF(Z235&lt;Z234,"PARA MEJORAR")))</f>
        <v>EQUILIBRADA</v>
      </c>
      <c r="AE234" s="992" t="s">
        <v>562</v>
      </c>
    </row>
    <row r="235" spans="1:31" ht="24.95" customHeight="1" x14ac:dyDescent="0.2">
      <c r="A235" s="1249"/>
      <c r="B235" s="1212"/>
      <c r="C235" s="1307"/>
      <c r="D235" s="1332"/>
      <c r="E235" s="1332"/>
      <c r="F235" s="1332"/>
      <c r="G235" s="1214"/>
      <c r="H235" s="1215"/>
      <c r="I235" s="823" t="s">
        <v>601</v>
      </c>
      <c r="J235" s="824"/>
      <c r="K235" s="825"/>
      <c r="L235" s="826">
        <v>1</v>
      </c>
      <c r="M235" s="827"/>
      <c r="N235" s="825"/>
      <c r="O235" s="826">
        <v>1</v>
      </c>
      <c r="P235" s="827"/>
      <c r="Q235" s="825"/>
      <c r="R235" s="826"/>
      <c r="S235" s="827"/>
      <c r="T235" s="825"/>
      <c r="U235" s="828"/>
      <c r="V235" s="829">
        <f>SUM(J235:L235)*H234</f>
        <v>0.1</v>
      </c>
      <c r="W235" s="830">
        <f>SUM(M235:O235)*H234</f>
        <v>0.1</v>
      </c>
      <c r="X235" s="830">
        <f>SUM(P235:R235)*H234</f>
        <v>0</v>
      </c>
      <c r="Y235" s="830">
        <f>SUM(S235:U235)*H234</f>
        <v>0</v>
      </c>
      <c r="Z235" s="964">
        <f t="shared" ref="Z235" si="115">MAX(V235:Y235)</f>
        <v>0.1</v>
      </c>
      <c r="AA235" s="1318"/>
      <c r="AB235" s="1276"/>
      <c r="AC235" s="980"/>
      <c r="AD235" s="1534"/>
      <c r="AE235" s="992" t="s">
        <v>562</v>
      </c>
    </row>
    <row r="236" spans="1:31" ht="24.95" customHeight="1" x14ac:dyDescent="0.2">
      <c r="A236" s="1249"/>
      <c r="B236" s="1212"/>
      <c r="C236" s="1307"/>
      <c r="D236" s="1332"/>
      <c r="E236" s="1332"/>
      <c r="F236" s="1332"/>
      <c r="G236" s="1214" t="s">
        <v>699</v>
      </c>
      <c r="H236" s="1215">
        <v>0.2</v>
      </c>
      <c r="I236" s="838" t="s">
        <v>600</v>
      </c>
      <c r="J236" s="839"/>
      <c r="K236" s="840"/>
      <c r="L236" s="841"/>
      <c r="M236" s="842"/>
      <c r="N236" s="840"/>
      <c r="O236" s="841"/>
      <c r="P236" s="842"/>
      <c r="Q236" s="840"/>
      <c r="R236" s="841"/>
      <c r="S236" s="842"/>
      <c r="T236" s="840"/>
      <c r="U236" s="843">
        <v>1</v>
      </c>
      <c r="V236" s="844">
        <f>SUM(J236:L236)*H236</f>
        <v>0</v>
      </c>
      <c r="W236" s="845">
        <f>SUM(M236:O236)*H236</f>
        <v>0</v>
      </c>
      <c r="X236" s="845">
        <f>SUM(P236:R236)*H236</f>
        <v>0</v>
      </c>
      <c r="Y236" s="845">
        <f>SUM(S236:U236)*H236</f>
        <v>0.2</v>
      </c>
      <c r="Z236" s="965">
        <f>MAX(V236:Y236)</f>
        <v>0.2</v>
      </c>
      <c r="AA236" s="1318"/>
      <c r="AB236" s="1276"/>
      <c r="AC236" s="980"/>
      <c r="AD236" s="1534" t="str">
        <f>+IF(Z237&gt;Z236,"SUPERADA",IF(Z237=Z236,"EQUILIBRADA",IF(Z237&lt;Z236,"PARA MEJORAR")))</f>
        <v>PARA MEJORAR</v>
      </c>
      <c r="AE236" s="992" t="s">
        <v>562</v>
      </c>
    </row>
    <row r="237" spans="1:31" ht="24.95" customHeight="1" x14ac:dyDescent="0.2">
      <c r="A237" s="1249"/>
      <c r="B237" s="1212"/>
      <c r="C237" s="1307"/>
      <c r="D237" s="1332"/>
      <c r="E237" s="1332"/>
      <c r="F237" s="1332"/>
      <c r="G237" s="1214"/>
      <c r="H237" s="1215"/>
      <c r="I237" s="823" t="s">
        <v>601</v>
      </c>
      <c r="J237" s="824"/>
      <c r="K237" s="825"/>
      <c r="L237" s="826"/>
      <c r="M237" s="827"/>
      <c r="N237" s="825"/>
      <c r="O237" s="826"/>
      <c r="P237" s="827"/>
      <c r="Q237" s="825"/>
      <c r="R237" s="826"/>
      <c r="S237" s="827"/>
      <c r="T237" s="825"/>
      <c r="U237" s="828"/>
      <c r="V237" s="829">
        <f>SUM(J237:L237)*H236</f>
        <v>0</v>
      </c>
      <c r="W237" s="830">
        <f>SUM(M237:O237)*H236</f>
        <v>0</v>
      </c>
      <c r="X237" s="830">
        <f>SUM(P237:R237)*H236</f>
        <v>0</v>
      </c>
      <c r="Y237" s="830">
        <f>SUM(S237:U237)*H236</f>
        <v>0</v>
      </c>
      <c r="Z237" s="964">
        <f t="shared" ref="Z237" si="116">MAX(V237:Y237)</f>
        <v>0</v>
      </c>
      <c r="AA237" s="1318"/>
      <c r="AB237" s="1276"/>
      <c r="AC237" s="980"/>
      <c r="AD237" s="1534"/>
      <c r="AE237" s="992" t="s">
        <v>562</v>
      </c>
    </row>
    <row r="238" spans="1:31" ht="24.95" customHeight="1" x14ac:dyDescent="0.2">
      <c r="A238" s="1249"/>
      <c r="B238" s="1212"/>
      <c r="C238" s="1307"/>
      <c r="D238" s="1332"/>
      <c r="E238" s="1332"/>
      <c r="F238" s="1332"/>
      <c r="G238" s="1214" t="s">
        <v>700</v>
      </c>
      <c r="H238" s="1215">
        <v>0.3</v>
      </c>
      <c r="I238" s="838" t="s">
        <v>600</v>
      </c>
      <c r="J238" s="839"/>
      <c r="K238" s="840"/>
      <c r="L238" s="841"/>
      <c r="M238" s="842"/>
      <c r="N238" s="840"/>
      <c r="O238" s="841"/>
      <c r="P238" s="842"/>
      <c r="Q238" s="840"/>
      <c r="R238" s="841"/>
      <c r="S238" s="842"/>
      <c r="T238" s="840"/>
      <c r="U238" s="843">
        <v>1</v>
      </c>
      <c r="V238" s="844">
        <f>SUM(J238:L238)*H238</f>
        <v>0</v>
      </c>
      <c r="W238" s="845">
        <f>SUM(M238:O238)*H238</f>
        <v>0</v>
      </c>
      <c r="X238" s="845">
        <f>SUM(P238:R238)*H238</f>
        <v>0</v>
      </c>
      <c r="Y238" s="845">
        <f>SUM(S238:U238)*H238</f>
        <v>0.3</v>
      </c>
      <c r="Z238" s="965">
        <f>MAX(V238:Y238)</f>
        <v>0.3</v>
      </c>
      <c r="AA238" s="1318"/>
      <c r="AB238" s="1276"/>
      <c r="AC238" s="980"/>
      <c r="AD238" s="1534" t="str">
        <f>+IF(Z239&gt;Z238,"SUPERADA",IF(Z239=Z238,"EQUILIBRADA",IF(Z239&lt;Z238,"PARA MEJORAR")))</f>
        <v>PARA MEJORAR</v>
      </c>
      <c r="AE238" s="992" t="s">
        <v>562</v>
      </c>
    </row>
    <row r="239" spans="1:31" ht="24.95" customHeight="1" x14ac:dyDescent="0.2">
      <c r="A239" s="1249"/>
      <c r="B239" s="1212"/>
      <c r="C239" s="1307"/>
      <c r="D239" s="1332"/>
      <c r="E239" s="1332"/>
      <c r="F239" s="1332"/>
      <c r="G239" s="1214"/>
      <c r="H239" s="1215"/>
      <c r="I239" s="823" t="s">
        <v>601</v>
      </c>
      <c r="J239" s="824"/>
      <c r="K239" s="825"/>
      <c r="L239" s="826"/>
      <c r="M239" s="827"/>
      <c r="N239" s="825"/>
      <c r="O239" s="826"/>
      <c r="P239" s="827"/>
      <c r="Q239" s="825"/>
      <c r="R239" s="826"/>
      <c r="S239" s="827"/>
      <c r="T239" s="825"/>
      <c r="U239" s="828"/>
      <c r="V239" s="829">
        <f>SUM(J239:L239)*H238</f>
        <v>0</v>
      </c>
      <c r="W239" s="830">
        <f>SUM(M239:O239)*H238</f>
        <v>0</v>
      </c>
      <c r="X239" s="830">
        <f>SUM(P239:R239)*H238</f>
        <v>0</v>
      </c>
      <c r="Y239" s="830">
        <f>SUM(S239:U239)*H238</f>
        <v>0</v>
      </c>
      <c r="Z239" s="964">
        <f t="shared" ref="Z239" si="117">MAX(V239:Y239)</f>
        <v>0</v>
      </c>
      <c r="AA239" s="1318"/>
      <c r="AB239" s="1276"/>
      <c r="AC239" s="980"/>
      <c r="AD239" s="1534"/>
      <c r="AE239" s="992" t="s">
        <v>562</v>
      </c>
    </row>
    <row r="240" spans="1:31" ht="24.95" customHeight="1" x14ac:dyDescent="0.2">
      <c r="A240" s="1249"/>
      <c r="B240" s="1212"/>
      <c r="C240" s="1307"/>
      <c r="D240" s="1332"/>
      <c r="E240" s="1332"/>
      <c r="F240" s="1332"/>
      <c r="G240" s="1214" t="s">
        <v>708</v>
      </c>
      <c r="H240" s="1215">
        <v>0.4</v>
      </c>
      <c r="I240" s="838" t="s">
        <v>600</v>
      </c>
      <c r="J240" s="839"/>
      <c r="K240" s="840"/>
      <c r="L240" s="841"/>
      <c r="M240" s="842"/>
      <c r="N240" s="840"/>
      <c r="O240" s="841"/>
      <c r="P240" s="842"/>
      <c r="Q240" s="840"/>
      <c r="R240" s="841"/>
      <c r="S240" s="842"/>
      <c r="T240" s="840"/>
      <c r="U240" s="843">
        <v>1</v>
      </c>
      <c r="V240" s="844">
        <f>SUM(J240:L240)*H240</f>
        <v>0</v>
      </c>
      <c r="W240" s="845">
        <f>SUM(M240:O240)*H240</f>
        <v>0</v>
      </c>
      <c r="X240" s="845">
        <f>SUM(P240:R240)*H240</f>
        <v>0</v>
      </c>
      <c r="Y240" s="845">
        <f>SUM(S240:U240)*H240</f>
        <v>0.4</v>
      </c>
      <c r="Z240" s="965">
        <f>MAX(V240:Y240)</f>
        <v>0.4</v>
      </c>
      <c r="AA240" s="1318"/>
      <c r="AB240" s="1276"/>
      <c r="AC240" s="980"/>
      <c r="AD240" s="1534" t="str">
        <f>+IF(Z241&gt;Z240,"SUPERADA",IF(Z241=Z240,"EQUILIBRADA",IF(Z241&lt;Z240,"PARA MEJORAR")))</f>
        <v>PARA MEJORAR</v>
      </c>
      <c r="AE240" s="992" t="s">
        <v>562</v>
      </c>
    </row>
    <row r="241" spans="1:31" ht="24.95" customHeight="1" thickBot="1" x14ac:dyDescent="0.25">
      <c r="A241" s="1249"/>
      <c r="B241" s="1212"/>
      <c r="C241" s="1307"/>
      <c r="D241" s="1333"/>
      <c r="E241" s="1333"/>
      <c r="F241" s="1333"/>
      <c r="G241" s="1216"/>
      <c r="H241" s="1217"/>
      <c r="I241" s="847" t="s">
        <v>601</v>
      </c>
      <c r="J241" s="848"/>
      <c r="K241" s="849"/>
      <c r="L241" s="850"/>
      <c r="M241" s="851"/>
      <c r="N241" s="849"/>
      <c r="O241" s="850"/>
      <c r="P241" s="851"/>
      <c r="Q241" s="849"/>
      <c r="R241" s="850"/>
      <c r="S241" s="851"/>
      <c r="T241" s="849"/>
      <c r="U241" s="852"/>
      <c r="V241" s="853">
        <f>SUM(J241:L241)*H240</f>
        <v>0</v>
      </c>
      <c r="W241" s="854">
        <f>SUM(M241:O241)*H240</f>
        <v>0</v>
      </c>
      <c r="X241" s="854">
        <f>SUM(P241:R241)*H240</f>
        <v>0</v>
      </c>
      <c r="Y241" s="854">
        <f>SUM(S241:U241)*H240</f>
        <v>0</v>
      </c>
      <c r="Z241" s="966">
        <f t="shared" ref="Z241" si="118">MAX(V241:Y241)</f>
        <v>0</v>
      </c>
      <c r="AA241" s="1318"/>
      <c r="AB241" s="1277"/>
      <c r="AC241" s="981"/>
      <c r="AD241" s="1535"/>
      <c r="AE241" s="992" t="s">
        <v>562</v>
      </c>
    </row>
    <row r="242" spans="1:31" ht="24.95" customHeight="1" x14ac:dyDescent="0.2">
      <c r="A242" s="1249"/>
      <c r="B242" s="1212"/>
      <c r="C242" s="1328" t="s">
        <v>18</v>
      </c>
      <c r="D242" s="1218" t="s">
        <v>396</v>
      </c>
      <c r="E242" s="1218" t="s">
        <v>222</v>
      </c>
      <c r="F242" s="1218" t="s">
        <v>996</v>
      </c>
      <c r="G242" s="1219" t="s">
        <v>709</v>
      </c>
      <c r="H242" s="1220">
        <v>0.15</v>
      </c>
      <c r="I242" s="832" t="s">
        <v>600</v>
      </c>
      <c r="J242" s="833"/>
      <c r="K242" s="834"/>
      <c r="L242" s="835">
        <v>0.4</v>
      </c>
      <c r="M242" s="836"/>
      <c r="N242" s="834"/>
      <c r="O242" s="835">
        <v>0.8</v>
      </c>
      <c r="P242" s="836"/>
      <c r="Q242" s="834"/>
      <c r="R242" s="835">
        <v>1</v>
      </c>
      <c r="S242" s="836"/>
      <c r="T242" s="834"/>
      <c r="U242" s="837">
        <v>1</v>
      </c>
      <c r="V242" s="821">
        <f>SUM(J242:L242)*H242</f>
        <v>0.06</v>
      </c>
      <c r="W242" s="822">
        <f>SUM(M242:O242)*H242</f>
        <v>0.12</v>
      </c>
      <c r="X242" s="822">
        <f>SUM(P242:R242)*H242</f>
        <v>0.15</v>
      </c>
      <c r="Y242" s="822">
        <f>SUM(S242:U242)*H242</f>
        <v>0.15</v>
      </c>
      <c r="Z242" s="963">
        <f>MAX(V242:Y242)</f>
        <v>0.15</v>
      </c>
      <c r="AA242" s="1334" t="s">
        <v>1157</v>
      </c>
      <c r="AB242" s="1275">
        <v>32</v>
      </c>
      <c r="AC242" s="979"/>
      <c r="AD242" s="1533" t="str">
        <f>+IF(Z243&gt;Z242,"SUPERADA",IF(Z243=Z242,"EQUILIBRADA",IF(Z243&lt;Z242,"PARA MEJORAR")))</f>
        <v>PARA MEJORAR</v>
      </c>
      <c r="AE242" s="991" t="s">
        <v>564</v>
      </c>
    </row>
    <row r="243" spans="1:31" ht="24.95" customHeight="1" x14ac:dyDescent="0.2">
      <c r="A243" s="1249"/>
      <c r="B243" s="1212"/>
      <c r="C243" s="1329"/>
      <c r="D243" s="1218"/>
      <c r="E243" s="1218"/>
      <c r="F243" s="1218"/>
      <c r="G243" s="1214"/>
      <c r="H243" s="1215"/>
      <c r="I243" s="823" t="s">
        <v>601</v>
      </c>
      <c r="J243" s="824"/>
      <c r="K243" s="825"/>
      <c r="L243" s="826">
        <v>0.5</v>
      </c>
      <c r="M243" s="827"/>
      <c r="N243" s="825"/>
      <c r="O243" s="826">
        <v>0.5</v>
      </c>
      <c r="P243" s="827"/>
      <c r="Q243" s="825"/>
      <c r="R243" s="826"/>
      <c r="S243" s="827"/>
      <c r="T243" s="825"/>
      <c r="U243" s="828"/>
      <c r="V243" s="829">
        <f>SUM(J243:L243)*H242</f>
        <v>7.4999999999999997E-2</v>
      </c>
      <c r="W243" s="830">
        <f>SUM(M243:O243)*H242</f>
        <v>7.4999999999999997E-2</v>
      </c>
      <c r="X243" s="830">
        <f>SUM(P243:R243)*H242</f>
        <v>0</v>
      </c>
      <c r="Y243" s="830">
        <f>SUM(S243:U243)*H242</f>
        <v>0</v>
      </c>
      <c r="Z243" s="964">
        <f t="shared" ref="Z243" si="119">MAX(V243:Y243)</f>
        <v>7.4999999999999997E-2</v>
      </c>
      <c r="AA243" s="1318"/>
      <c r="AB243" s="1276"/>
      <c r="AC243" s="980"/>
      <c r="AD243" s="1534"/>
      <c r="AE243" s="992" t="s">
        <v>564</v>
      </c>
    </row>
    <row r="244" spans="1:31" ht="24.95" customHeight="1" x14ac:dyDescent="0.2">
      <c r="A244" s="1249"/>
      <c r="B244" s="1212"/>
      <c r="C244" s="1329"/>
      <c r="D244" s="1218"/>
      <c r="E244" s="1218"/>
      <c r="F244" s="1218"/>
      <c r="G244" s="1214" t="s">
        <v>710</v>
      </c>
      <c r="H244" s="1215">
        <v>0.2</v>
      </c>
      <c r="I244" s="838" t="s">
        <v>600</v>
      </c>
      <c r="J244" s="839"/>
      <c r="K244" s="840"/>
      <c r="L244" s="841"/>
      <c r="M244" s="842"/>
      <c r="N244" s="840"/>
      <c r="O244" s="841">
        <v>0.5</v>
      </c>
      <c r="P244" s="842"/>
      <c r="Q244" s="840"/>
      <c r="R244" s="841">
        <v>1</v>
      </c>
      <c r="S244" s="842"/>
      <c r="T244" s="840"/>
      <c r="U244" s="843">
        <v>1</v>
      </c>
      <c r="V244" s="844">
        <f>SUM(J244:L244)*H244</f>
        <v>0</v>
      </c>
      <c r="W244" s="845">
        <f>SUM(M244:O244)*H244</f>
        <v>0.1</v>
      </c>
      <c r="X244" s="845">
        <f>SUM(P244:R244)*H244</f>
        <v>0.2</v>
      </c>
      <c r="Y244" s="845">
        <f>SUM(S244:U244)*H244</f>
        <v>0.2</v>
      </c>
      <c r="Z244" s="965">
        <f>MAX(V244:Y244)</f>
        <v>0.2</v>
      </c>
      <c r="AA244" s="1318"/>
      <c r="AB244" s="1276"/>
      <c r="AC244" s="980"/>
      <c r="AD244" s="1534" t="str">
        <f>+IF(Z245&gt;Z244,"SUPERADA",IF(Z245=Z244,"EQUILIBRADA",IF(Z245&lt;Z244,"PARA MEJORAR")))</f>
        <v>PARA MEJORAR</v>
      </c>
      <c r="AE244" s="992" t="s">
        <v>564</v>
      </c>
    </row>
    <row r="245" spans="1:31" ht="24.95" customHeight="1" x14ac:dyDescent="0.2">
      <c r="A245" s="1249"/>
      <c r="B245" s="1212"/>
      <c r="C245" s="1329"/>
      <c r="D245" s="1218"/>
      <c r="E245" s="1218"/>
      <c r="F245" s="1218"/>
      <c r="G245" s="1214"/>
      <c r="H245" s="1215"/>
      <c r="I245" s="823" t="s">
        <v>601</v>
      </c>
      <c r="J245" s="824"/>
      <c r="K245" s="825"/>
      <c r="L245" s="826"/>
      <c r="M245" s="827"/>
      <c r="N245" s="825"/>
      <c r="O245" s="826">
        <v>0.5</v>
      </c>
      <c r="P245" s="827"/>
      <c r="Q245" s="825"/>
      <c r="R245" s="826"/>
      <c r="S245" s="827"/>
      <c r="T245" s="825"/>
      <c r="U245" s="828"/>
      <c r="V245" s="829">
        <f>SUM(J245:L245)*H244</f>
        <v>0</v>
      </c>
      <c r="W245" s="830">
        <f>SUM(M245:O245)*H244</f>
        <v>0.1</v>
      </c>
      <c r="X245" s="830">
        <f>SUM(P245:R245)*H244</f>
        <v>0</v>
      </c>
      <c r="Y245" s="830">
        <f>SUM(S245:U245)*H244</f>
        <v>0</v>
      </c>
      <c r="Z245" s="964">
        <f t="shared" ref="Z245" si="120">MAX(V245:Y245)</f>
        <v>0.1</v>
      </c>
      <c r="AA245" s="1318"/>
      <c r="AB245" s="1276"/>
      <c r="AC245" s="980"/>
      <c r="AD245" s="1534"/>
      <c r="AE245" s="992" t="s">
        <v>564</v>
      </c>
    </row>
    <row r="246" spans="1:31" ht="24.95" customHeight="1" x14ac:dyDescent="0.2">
      <c r="A246" s="1249"/>
      <c r="B246" s="1212"/>
      <c r="C246" s="1329"/>
      <c r="D246" s="1218"/>
      <c r="E246" s="1218"/>
      <c r="F246" s="1218"/>
      <c r="G246" s="1214" t="s">
        <v>711</v>
      </c>
      <c r="H246" s="1215">
        <v>0.25</v>
      </c>
      <c r="I246" s="838" t="s">
        <v>600</v>
      </c>
      <c r="J246" s="839"/>
      <c r="K246" s="840"/>
      <c r="L246" s="841"/>
      <c r="M246" s="842"/>
      <c r="N246" s="840"/>
      <c r="O246" s="841">
        <v>0.3</v>
      </c>
      <c r="P246" s="842"/>
      <c r="Q246" s="840"/>
      <c r="R246" s="841">
        <v>1</v>
      </c>
      <c r="S246" s="842"/>
      <c r="T246" s="840"/>
      <c r="U246" s="843">
        <v>1</v>
      </c>
      <c r="V246" s="844">
        <f>SUM(J246:L246)*H246</f>
        <v>0</v>
      </c>
      <c r="W246" s="845">
        <f>SUM(M246:O246)*H246</f>
        <v>7.4999999999999997E-2</v>
      </c>
      <c r="X246" s="845">
        <f>SUM(P246:R246)*H246</f>
        <v>0.25</v>
      </c>
      <c r="Y246" s="845">
        <f>SUM(S246:U246)*H246</f>
        <v>0.25</v>
      </c>
      <c r="Z246" s="965">
        <f>MAX(V246:Y246)</f>
        <v>0.25</v>
      </c>
      <c r="AA246" s="1318"/>
      <c r="AB246" s="1276"/>
      <c r="AC246" s="980"/>
      <c r="AD246" s="1534" t="str">
        <f>+IF(Z247&gt;Z246,"SUPERADA",IF(Z247=Z246,"EQUILIBRADA",IF(Z247&lt;Z246,"PARA MEJORAR")))</f>
        <v>PARA MEJORAR</v>
      </c>
      <c r="AE246" s="992" t="s">
        <v>564</v>
      </c>
    </row>
    <row r="247" spans="1:31" ht="24.95" customHeight="1" x14ac:dyDescent="0.2">
      <c r="A247" s="1249"/>
      <c r="B247" s="1212"/>
      <c r="C247" s="1329"/>
      <c r="D247" s="1218"/>
      <c r="E247" s="1218"/>
      <c r="F247" s="1218"/>
      <c r="G247" s="1214"/>
      <c r="H247" s="1215"/>
      <c r="I247" s="823" t="s">
        <v>601</v>
      </c>
      <c r="J247" s="824"/>
      <c r="K247" s="825"/>
      <c r="L247" s="826"/>
      <c r="M247" s="827"/>
      <c r="N247" s="825"/>
      <c r="O247" s="826">
        <v>0.3</v>
      </c>
      <c r="P247" s="827"/>
      <c r="Q247" s="825"/>
      <c r="R247" s="826"/>
      <c r="S247" s="827"/>
      <c r="T247" s="825"/>
      <c r="U247" s="828"/>
      <c r="V247" s="829">
        <f>SUM(J247:L247)*H246</f>
        <v>0</v>
      </c>
      <c r="W247" s="830">
        <f>SUM(M247:O247)*H246</f>
        <v>7.4999999999999997E-2</v>
      </c>
      <c r="X247" s="830">
        <f>SUM(P247:R247)*H246</f>
        <v>0</v>
      </c>
      <c r="Y247" s="830">
        <f>SUM(S247:U247)*H246</f>
        <v>0</v>
      </c>
      <c r="Z247" s="964">
        <f t="shared" ref="Z247" si="121">MAX(V247:Y247)</f>
        <v>7.4999999999999997E-2</v>
      </c>
      <c r="AA247" s="1318"/>
      <c r="AB247" s="1276"/>
      <c r="AC247" s="980"/>
      <c r="AD247" s="1534"/>
      <c r="AE247" s="992" t="s">
        <v>564</v>
      </c>
    </row>
    <row r="248" spans="1:31" ht="24.95" customHeight="1" x14ac:dyDescent="0.2">
      <c r="A248" s="1249"/>
      <c r="B248" s="1212"/>
      <c r="C248" s="1329"/>
      <c r="D248" s="1218"/>
      <c r="E248" s="1218"/>
      <c r="F248" s="1218"/>
      <c r="G248" s="1214" t="s">
        <v>997</v>
      </c>
      <c r="H248" s="1215">
        <v>0.2</v>
      </c>
      <c r="I248" s="838" t="s">
        <v>600</v>
      </c>
      <c r="J248" s="839"/>
      <c r="K248" s="840"/>
      <c r="L248" s="841"/>
      <c r="M248" s="842"/>
      <c r="N248" s="840"/>
      <c r="O248" s="841"/>
      <c r="P248" s="842"/>
      <c r="Q248" s="840"/>
      <c r="R248" s="841">
        <v>0.4</v>
      </c>
      <c r="S248" s="842"/>
      <c r="T248" s="840"/>
      <c r="U248" s="843">
        <v>1</v>
      </c>
      <c r="V248" s="844">
        <f>SUM(J248:L248)*H248</f>
        <v>0</v>
      </c>
      <c r="W248" s="845">
        <f>SUM(M248:O248)*H248</f>
        <v>0</v>
      </c>
      <c r="X248" s="845">
        <f>SUM(P248:R248)*H248</f>
        <v>8.0000000000000016E-2</v>
      </c>
      <c r="Y248" s="845">
        <f>SUM(S248:U248)*H248</f>
        <v>0.2</v>
      </c>
      <c r="Z248" s="965">
        <f>MAX(V248:Y248)</f>
        <v>0.2</v>
      </c>
      <c r="AA248" s="1318"/>
      <c r="AB248" s="1276"/>
      <c r="AC248" s="980"/>
      <c r="AD248" s="1534" t="str">
        <f>+IF(Z249&gt;Z248,"SUPERADA",IF(Z249=Z248,"EQUILIBRADA",IF(Z249&lt;Z248,"PARA MEJORAR")))</f>
        <v>PARA MEJORAR</v>
      </c>
      <c r="AE248" s="992" t="s">
        <v>564</v>
      </c>
    </row>
    <row r="249" spans="1:31" ht="24.95" customHeight="1" x14ac:dyDescent="0.2">
      <c r="A249" s="1249"/>
      <c r="B249" s="1212"/>
      <c r="C249" s="1329"/>
      <c r="D249" s="1218"/>
      <c r="E249" s="1218"/>
      <c r="F249" s="1218"/>
      <c r="G249" s="1214"/>
      <c r="H249" s="1215"/>
      <c r="I249" s="823" t="s">
        <v>601</v>
      </c>
      <c r="J249" s="824"/>
      <c r="K249" s="825"/>
      <c r="L249" s="826"/>
      <c r="M249" s="827"/>
      <c r="N249" s="825"/>
      <c r="O249" s="826"/>
      <c r="P249" s="827"/>
      <c r="Q249" s="825"/>
      <c r="R249" s="826"/>
      <c r="S249" s="827"/>
      <c r="T249" s="825"/>
      <c r="U249" s="828"/>
      <c r="V249" s="829">
        <f>SUM(J249:L249)*H248</f>
        <v>0</v>
      </c>
      <c r="W249" s="830">
        <f>SUM(M249:O249)*H248</f>
        <v>0</v>
      </c>
      <c r="X249" s="830">
        <f>SUM(P249:R249)*H248</f>
        <v>0</v>
      </c>
      <c r="Y249" s="830">
        <f>SUM(S249:U249)*H248</f>
        <v>0</v>
      </c>
      <c r="Z249" s="964">
        <f t="shared" ref="Z249" si="122">MAX(V249:Y249)</f>
        <v>0</v>
      </c>
      <c r="AA249" s="1318"/>
      <c r="AB249" s="1276"/>
      <c r="AC249" s="980"/>
      <c r="AD249" s="1534"/>
      <c r="AE249" s="992" t="s">
        <v>564</v>
      </c>
    </row>
    <row r="250" spans="1:31" ht="24.95" customHeight="1" x14ac:dyDescent="0.2">
      <c r="A250" s="1249"/>
      <c r="B250" s="1212"/>
      <c r="C250" s="1329"/>
      <c r="D250" s="1218"/>
      <c r="E250" s="1218"/>
      <c r="F250" s="1218"/>
      <c r="G250" s="1214" t="s">
        <v>998</v>
      </c>
      <c r="H250" s="1215">
        <v>0.2</v>
      </c>
      <c r="I250" s="838" t="s">
        <v>600</v>
      </c>
      <c r="J250" s="839"/>
      <c r="K250" s="840"/>
      <c r="L250" s="841"/>
      <c r="M250" s="842"/>
      <c r="N250" s="840"/>
      <c r="O250" s="841"/>
      <c r="P250" s="842"/>
      <c r="Q250" s="840"/>
      <c r="R250" s="841"/>
      <c r="S250" s="842"/>
      <c r="T250" s="840"/>
      <c r="U250" s="843">
        <v>1</v>
      </c>
      <c r="V250" s="844">
        <f>SUM(J250:L250)*H250</f>
        <v>0</v>
      </c>
      <c r="W250" s="845">
        <f>SUM(M250:O250)*H250</f>
        <v>0</v>
      </c>
      <c r="X250" s="845">
        <f>SUM(P250:R250)*H250</f>
        <v>0</v>
      </c>
      <c r="Y250" s="845">
        <f>SUM(S250:U250)*H250</f>
        <v>0.2</v>
      </c>
      <c r="Z250" s="965">
        <f>MAX(V250:Y250)</f>
        <v>0.2</v>
      </c>
      <c r="AA250" s="1318"/>
      <c r="AB250" s="1276"/>
      <c r="AC250" s="980"/>
      <c r="AD250" s="1534" t="str">
        <f>+IF(Z251&gt;Z250,"SUPERADA",IF(Z251=Z250,"EQUILIBRADA",IF(Z251&lt;Z250,"PARA MEJORAR")))</f>
        <v>PARA MEJORAR</v>
      </c>
      <c r="AE250" s="992" t="s">
        <v>564</v>
      </c>
    </row>
    <row r="251" spans="1:31" ht="24.95" customHeight="1" thickBot="1" x14ac:dyDescent="0.25">
      <c r="A251" s="1249"/>
      <c r="B251" s="1212"/>
      <c r="C251" s="1329"/>
      <c r="D251" s="1218"/>
      <c r="E251" s="1218"/>
      <c r="F251" s="1218"/>
      <c r="G251" s="1216"/>
      <c r="H251" s="1217"/>
      <c r="I251" s="847" t="s">
        <v>601</v>
      </c>
      <c r="J251" s="848"/>
      <c r="K251" s="849"/>
      <c r="L251" s="850"/>
      <c r="M251" s="851"/>
      <c r="N251" s="849"/>
      <c r="O251" s="850"/>
      <c r="P251" s="851"/>
      <c r="Q251" s="849"/>
      <c r="R251" s="850"/>
      <c r="S251" s="851"/>
      <c r="T251" s="849"/>
      <c r="U251" s="852"/>
      <c r="V251" s="853">
        <f>SUM(J251:L251)*H250</f>
        <v>0</v>
      </c>
      <c r="W251" s="854">
        <f>SUM(M251:O251)*H250</f>
        <v>0</v>
      </c>
      <c r="X251" s="854">
        <f>SUM(P251:R251)*H250</f>
        <v>0</v>
      </c>
      <c r="Y251" s="854">
        <f>SUM(S251:U251)*H250</f>
        <v>0</v>
      </c>
      <c r="Z251" s="966">
        <f t="shared" ref="Z251" si="123">MAX(V251:Y251)</f>
        <v>0</v>
      </c>
      <c r="AA251" s="1318"/>
      <c r="AB251" s="1277"/>
      <c r="AC251" s="981"/>
      <c r="AD251" s="1535"/>
      <c r="AE251" s="992" t="s">
        <v>564</v>
      </c>
    </row>
    <row r="252" spans="1:31" ht="24.95" customHeight="1" x14ac:dyDescent="0.2">
      <c r="A252" s="1249"/>
      <c r="B252" s="1212"/>
      <c r="C252" s="1306" t="s">
        <v>149</v>
      </c>
      <c r="D252" s="1308" t="s">
        <v>1217</v>
      </c>
      <c r="E252" s="1308" t="s">
        <v>221</v>
      </c>
      <c r="F252" s="1320" t="s">
        <v>93</v>
      </c>
      <c r="G252" s="1219" t="s">
        <v>712</v>
      </c>
      <c r="H252" s="1220">
        <v>0.6</v>
      </c>
      <c r="I252" s="832" t="s">
        <v>600</v>
      </c>
      <c r="J252" s="833"/>
      <c r="K252" s="834"/>
      <c r="L252" s="835">
        <v>0.3</v>
      </c>
      <c r="M252" s="836"/>
      <c r="N252" s="834"/>
      <c r="O252" s="835">
        <v>0.5</v>
      </c>
      <c r="P252" s="836"/>
      <c r="Q252" s="834"/>
      <c r="R252" s="835">
        <v>0.7</v>
      </c>
      <c r="S252" s="836"/>
      <c r="T252" s="834"/>
      <c r="U252" s="837">
        <v>1</v>
      </c>
      <c r="V252" s="821">
        <f>SUM(J252:L252)*H252</f>
        <v>0.18</v>
      </c>
      <c r="W252" s="822">
        <f>SUM(M252:O252)*H252</f>
        <v>0.3</v>
      </c>
      <c r="X252" s="822">
        <f>SUM(P252:R252)*H252</f>
        <v>0.42</v>
      </c>
      <c r="Y252" s="822">
        <f>SUM(S252:U252)*H252</f>
        <v>0.6</v>
      </c>
      <c r="Z252" s="963">
        <f>MAX(V252:Y252)</f>
        <v>0.6</v>
      </c>
      <c r="AA252" s="1318"/>
      <c r="AB252" s="1275">
        <v>33</v>
      </c>
      <c r="AC252" s="979"/>
      <c r="AD252" s="1533" t="str">
        <f>+IF(Z253&gt;Z252,"SUPERADA",IF(Z253=Z252,"EQUILIBRADA",IF(Z253&lt;Z252,"PARA MEJORAR")))</f>
        <v>PARA MEJORAR</v>
      </c>
      <c r="AE252" s="992" t="s">
        <v>564</v>
      </c>
    </row>
    <row r="253" spans="1:31" ht="24.95" customHeight="1" x14ac:dyDescent="0.2">
      <c r="A253" s="1249"/>
      <c r="B253" s="1212"/>
      <c r="C253" s="1307"/>
      <c r="D253" s="1211"/>
      <c r="E253" s="1211"/>
      <c r="F253" s="1212"/>
      <c r="G253" s="1214"/>
      <c r="H253" s="1215"/>
      <c r="I253" s="823" t="s">
        <v>601</v>
      </c>
      <c r="J253" s="824"/>
      <c r="K253" s="825"/>
      <c r="L253" s="826">
        <v>0.3</v>
      </c>
      <c r="M253" s="827"/>
      <c r="N253" s="825"/>
      <c r="O253" s="826">
        <v>0.5</v>
      </c>
      <c r="P253" s="827"/>
      <c r="Q253" s="825"/>
      <c r="R253" s="826"/>
      <c r="S253" s="827"/>
      <c r="T253" s="825"/>
      <c r="U253" s="828"/>
      <c r="V253" s="829">
        <f>SUM(J253:L253)*H252</f>
        <v>0.18</v>
      </c>
      <c r="W253" s="830">
        <f>SUM(M253:O253)*H252</f>
        <v>0.3</v>
      </c>
      <c r="X253" s="830">
        <f>SUM(P253:R253)*H252</f>
        <v>0</v>
      </c>
      <c r="Y253" s="830">
        <f>SUM(S253:U253)*H252</f>
        <v>0</v>
      </c>
      <c r="Z253" s="964">
        <f t="shared" ref="Z253" si="124">MAX(V253:Y253)</f>
        <v>0.3</v>
      </c>
      <c r="AA253" s="1318"/>
      <c r="AB253" s="1276"/>
      <c r="AC253" s="980"/>
      <c r="AD253" s="1534"/>
      <c r="AE253" s="992" t="s">
        <v>564</v>
      </c>
    </row>
    <row r="254" spans="1:31" ht="24.95" customHeight="1" x14ac:dyDescent="0.2">
      <c r="A254" s="1249"/>
      <c r="B254" s="1212"/>
      <c r="C254" s="1307"/>
      <c r="D254" s="1211"/>
      <c r="E254" s="1211"/>
      <c r="F254" s="1212"/>
      <c r="G254" s="1214" t="s">
        <v>713</v>
      </c>
      <c r="H254" s="1215">
        <v>0.1</v>
      </c>
      <c r="I254" s="838" t="s">
        <v>600</v>
      </c>
      <c r="J254" s="839"/>
      <c r="K254" s="840"/>
      <c r="L254" s="841">
        <v>0.3</v>
      </c>
      <c r="M254" s="842"/>
      <c r="N254" s="840"/>
      <c r="O254" s="841">
        <v>0.5</v>
      </c>
      <c r="P254" s="842"/>
      <c r="Q254" s="840"/>
      <c r="R254" s="841">
        <v>0.7</v>
      </c>
      <c r="S254" s="842"/>
      <c r="T254" s="840"/>
      <c r="U254" s="843">
        <v>1</v>
      </c>
      <c r="V254" s="844">
        <f>SUM(J254:L254)*H254</f>
        <v>0.03</v>
      </c>
      <c r="W254" s="845">
        <f>SUM(M254:O254)*H254</f>
        <v>0.05</v>
      </c>
      <c r="X254" s="845">
        <f>SUM(P254:R254)*H254</f>
        <v>6.9999999999999993E-2</v>
      </c>
      <c r="Y254" s="845">
        <f>SUM(S254:U254)*H254</f>
        <v>0.1</v>
      </c>
      <c r="Z254" s="965">
        <f>MAX(V254:Y254)</f>
        <v>0.1</v>
      </c>
      <c r="AA254" s="1318"/>
      <c r="AB254" s="1276"/>
      <c r="AC254" s="980"/>
      <c r="AD254" s="1534" t="str">
        <f>+IF(Z255&gt;Z254,"SUPERADA",IF(Z255=Z254,"EQUILIBRADA",IF(Z255&lt;Z254,"PARA MEJORAR")))</f>
        <v>PARA MEJORAR</v>
      </c>
      <c r="AE254" s="992" t="s">
        <v>564</v>
      </c>
    </row>
    <row r="255" spans="1:31" ht="24.95" customHeight="1" x14ac:dyDescent="0.2">
      <c r="A255" s="1249"/>
      <c r="B255" s="1212"/>
      <c r="C255" s="1307"/>
      <c r="D255" s="1211"/>
      <c r="E255" s="1211"/>
      <c r="F255" s="1212"/>
      <c r="G255" s="1214"/>
      <c r="H255" s="1215"/>
      <c r="I255" s="823" t="s">
        <v>601</v>
      </c>
      <c r="J255" s="824"/>
      <c r="K255" s="825"/>
      <c r="L255" s="826">
        <v>0.3</v>
      </c>
      <c r="M255" s="827"/>
      <c r="N255" s="825"/>
      <c r="O255" s="826">
        <v>0.5</v>
      </c>
      <c r="P255" s="827"/>
      <c r="Q255" s="825"/>
      <c r="R255" s="826"/>
      <c r="S255" s="827"/>
      <c r="T255" s="825"/>
      <c r="U255" s="828"/>
      <c r="V255" s="829">
        <f>SUM(J255:L255)*H254</f>
        <v>0.03</v>
      </c>
      <c r="W255" s="830">
        <f>SUM(M255:O255)*H254</f>
        <v>0.05</v>
      </c>
      <c r="X255" s="830">
        <f>SUM(P255:R255)*H254</f>
        <v>0</v>
      </c>
      <c r="Y255" s="830">
        <f>SUM(S255:U255)*H254</f>
        <v>0</v>
      </c>
      <c r="Z255" s="964">
        <f t="shared" ref="Z255" si="125">MAX(V255:Y255)</f>
        <v>0.05</v>
      </c>
      <c r="AA255" s="1318"/>
      <c r="AB255" s="1276"/>
      <c r="AC255" s="980"/>
      <c r="AD255" s="1534"/>
      <c r="AE255" s="992" t="s">
        <v>564</v>
      </c>
    </row>
    <row r="256" spans="1:31" ht="24.95" customHeight="1" x14ac:dyDescent="0.2">
      <c r="A256" s="1249"/>
      <c r="B256" s="1212"/>
      <c r="C256" s="1307"/>
      <c r="D256" s="1211"/>
      <c r="E256" s="1211"/>
      <c r="F256" s="1212"/>
      <c r="G256" s="1214" t="s">
        <v>714</v>
      </c>
      <c r="H256" s="1215">
        <v>0.15</v>
      </c>
      <c r="I256" s="838" t="s">
        <v>600</v>
      </c>
      <c r="J256" s="839"/>
      <c r="K256" s="840"/>
      <c r="L256" s="841">
        <v>0.3</v>
      </c>
      <c r="M256" s="842"/>
      <c r="N256" s="840"/>
      <c r="O256" s="841">
        <v>0.5</v>
      </c>
      <c r="P256" s="842"/>
      <c r="Q256" s="840"/>
      <c r="R256" s="841">
        <v>0.7</v>
      </c>
      <c r="S256" s="842"/>
      <c r="T256" s="840"/>
      <c r="U256" s="843">
        <v>1</v>
      </c>
      <c r="V256" s="844">
        <f>SUM(J256:L256)*H256</f>
        <v>4.4999999999999998E-2</v>
      </c>
      <c r="W256" s="845">
        <f>SUM(M256:O256)*H256</f>
        <v>7.4999999999999997E-2</v>
      </c>
      <c r="X256" s="845">
        <f>SUM(P256:R256)*H256</f>
        <v>0.105</v>
      </c>
      <c r="Y256" s="845">
        <f>SUM(S256:U256)*H256</f>
        <v>0.15</v>
      </c>
      <c r="Z256" s="965">
        <f>MAX(V256:Y256)</f>
        <v>0.15</v>
      </c>
      <c r="AA256" s="1318"/>
      <c r="AB256" s="1276"/>
      <c r="AC256" s="980"/>
      <c r="AD256" s="1534" t="str">
        <f>+IF(Z257&gt;Z256,"SUPERADA",IF(Z257=Z256,"EQUILIBRADA",IF(Z257&lt;Z256,"PARA MEJORAR")))</f>
        <v>PARA MEJORAR</v>
      </c>
      <c r="AE256" s="992" t="s">
        <v>564</v>
      </c>
    </row>
    <row r="257" spans="1:31" ht="24.95" customHeight="1" x14ac:dyDescent="0.2">
      <c r="A257" s="1249"/>
      <c r="B257" s="1212"/>
      <c r="C257" s="1307"/>
      <c r="D257" s="1211"/>
      <c r="E257" s="1211"/>
      <c r="F257" s="1212"/>
      <c r="G257" s="1214"/>
      <c r="H257" s="1215"/>
      <c r="I257" s="823" t="s">
        <v>601</v>
      </c>
      <c r="J257" s="824"/>
      <c r="K257" s="825"/>
      <c r="L257" s="826">
        <v>0.3</v>
      </c>
      <c r="M257" s="827"/>
      <c r="N257" s="825"/>
      <c r="O257" s="826">
        <v>0.5</v>
      </c>
      <c r="P257" s="827"/>
      <c r="Q257" s="825"/>
      <c r="R257" s="826"/>
      <c r="S257" s="827"/>
      <c r="T257" s="825"/>
      <c r="U257" s="828"/>
      <c r="V257" s="829">
        <f>SUM(J257:L257)*H256</f>
        <v>4.4999999999999998E-2</v>
      </c>
      <c r="W257" s="830">
        <f>SUM(M257:O257)*H256</f>
        <v>7.4999999999999997E-2</v>
      </c>
      <c r="X257" s="830">
        <f>SUM(P257:R257)*H256</f>
        <v>0</v>
      </c>
      <c r="Y257" s="830">
        <f>SUM(S257:U257)*H256</f>
        <v>0</v>
      </c>
      <c r="Z257" s="964">
        <f t="shared" ref="Z257" si="126">MAX(V257:Y257)</f>
        <v>7.4999999999999997E-2</v>
      </c>
      <c r="AA257" s="1318"/>
      <c r="AB257" s="1276"/>
      <c r="AC257" s="980"/>
      <c r="AD257" s="1534"/>
      <c r="AE257" s="992" t="s">
        <v>564</v>
      </c>
    </row>
    <row r="258" spans="1:31" ht="24.95" customHeight="1" x14ac:dyDescent="0.2">
      <c r="A258" s="1249"/>
      <c r="B258" s="1212"/>
      <c r="C258" s="1307"/>
      <c r="D258" s="1211"/>
      <c r="E258" s="1211"/>
      <c r="F258" s="1212"/>
      <c r="G258" s="1214" t="s">
        <v>715</v>
      </c>
      <c r="H258" s="1215">
        <v>0.15</v>
      </c>
      <c r="I258" s="838" t="s">
        <v>600</v>
      </c>
      <c r="J258" s="839"/>
      <c r="K258" s="840"/>
      <c r="L258" s="841">
        <v>0.3</v>
      </c>
      <c r="M258" s="842"/>
      <c r="N258" s="840"/>
      <c r="O258" s="841">
        <v>0.5</v>
      </c>
      <c r="P258" s="842"/>
      <c r="Q258" s="840"/>
      <c r="R258" s="841">
        <v>0.7</v>
      </c>
      <c r="S258" s="842"/>
      <c r="T258" s="840"/>
      <c r="U258" s="843">
        <v>1</v>
      </c>
      <c r="V258" s="844">
        <f>SUM(J258:L258)*H258</f>
        <v>4.4999999999999998E-2</v>
      </c>
      <c r="W258" s="845">
        <f>SUM(M258:O258)*H258</f>
        <v>7.4999999999999997E-2</v>
      </c>
      <c r="X258" s="845">
        <f>SUM(P258:R258)*H258</f>
        <v>0.105</v>
      </c>
      <c r="Y258" s="845">
        <f>SUM(S258:U258)*H258</f>
        <v>0.15</v>
      </c>
      <c r="Z258" s="965">
        <f>MAX(V258:Y258)</f>
        <v>0.15</v>
      </c>
      <c r="AA258" s="1318"/>
      <c r="AB258" s="1276"/>
      <c r="AC258" s="980"/>
      <c r="AD258" s="1534" t="str">
        <f>+IF(Z259&gt;Z258,"SUPERADA",IF(Z259=Z258,"EQUILIBRADA",IF(Z259&lt;Z258,"PARA MEJORAR")))</f>
        <v>PARA MEJORAR</v>
      </c>
      <c r="AE258" s="992" t="s">
        <v>564</v>
      </c>
    </row>
    <row r="259" spans="1:31" ht="24.95" customHeight="1" thickBot="1" x14ac:dyDescent="0.25">
      <c r="A259" s="1249"/>
      <c r="B259" s="1212"/>
      <c r="C259" s="1307"/>
      <c r="D259" s="1211"/>
      <c r="E259" s="1211"/>
      <c r="F259" s="1212"/>
      <c r="G259" s="1216"/>
      <c r="H259" s="1217"/>
      <c r="I259" s="847" t="s">
        <v>601</v>
      </c>
      <c r="J259" s="848"/>
      <c r="K259" s="849"/>
      <c r="L259" s="850">
        <v>0.3</v>
      </c>
      <c r="M259" s="851"/>
      <c r="N259" s="849"/>
      <c r="O259" s="850">
        <v>0.5</v>
      </c>
      <c r="P259" s="851"/>
      <c r="Q259" s="849"/>
      <c r="R259" s="850"/>
      <c r="S259" s="851"/>
      <c r="T259" s="849"/>
      <c r="U259" s="852"/>
      <c r="V259" s="853">
        <f>SUM(J259:L259)*H258</f>
        <v>4.4999999999999998E-2</v>
      </c>
      <c r="W259" s="854">
        <f>SUM(M259:O259)*H258</f>
        <v>7.4999999999999997E-2</v>
      </c>
      <c r="X259" s="854">
        <f>SUM(P259:R259)*H258</f>
        <v>0</v>
      </c>
      <c r="Y259" s="854">
        <f>SUM(S259:U259)*H258</f>
        <v>0</v>
      </c>
      <c r="Z259" s="966">
        <f t="shared" ref="Z259" si="127">MAX(V259:Y259)</f>
        <v>7.4999999999999997E-2</v>
      </c>
      <c r="AA259" s="1319"/>
      <c r="AB259" s="1277"/>
      <c r="AC259" s="981"/>
      <c r="AD259" s="1535"/>
      <c r="AE259" s="992" t="s">
        <v>564</v>
      </c>
    </row>
    <row r="260" spans="1:31" ht="24.95" customHeight="1" x14ac:dyDescent="0.2">
      <c r="A260" s="1249"/>
      <c r="B260" s="1212"/>
      <c r="C260" s="1328" t="s">
        <v>19</v>
      </c>
      <c r="D260" s="1330" t="s">
        <v>223</v>
      </c>
      <c r="E260" s="1330" t="s">
        <v>224</v>
      </c>
      <c r="F260" s="1330" t="s">
        <v>93</v>
      </c>
      <c r="G260" s="1219" t="s">
        <v>716</v>
      </c>
      <c r="H260" s="1220">
        <v>0.3</v>
      </c>
      <c r="I260" s="832" t="s">
        <v>600</v>
      </c>
      <c r="J260" s="833"/>
      <c r="K260" s="834"/>
      <c r="L260" s="835">
        <v>0.1</v>
      </c>
      <c r="M260" s="836"/>
      <c r="N260" s="834"/>
      <c r="O260" s="835">
        <v>0.2</v>
      </c>
      <c r="P260" s="836"/>
      <c r="Q260" s="834"/>
      <c r="R260" s="835">
        <v>0.35</v>
      </c>
      <c r="S260" s="836"/>
      <c r="T260" s="834"/>
      <c r="U260" s="837">
        <v>1</v>
      </c>
      <c r="V260" s="821">
        <f>SUM(J260:L260)*H260</f>
        <v>0.03</v>
      </c>
      <c r="W260" s="822">
        <f>SUM(M260:O260)*H260</f>
        <v>0.06</v>
      </c>
      <c r="X260" s="822">
        <f>SUM(P260:R260)*H260</f>
        <v>0.105</v>
      </c>
      <c r="Y260" s="822">
        <f>SUM(S260:U260)*H260</f>
        <v>0.3</v>
      </c>
      <c r="Z260" s="963">
        <f>MAX(V260:Y260)</f>
        <v>0.3</v>
      </c>
      <c r="AA260" s="1318" t="s">
        <v>1158</v>
      </c>
      <c r="AB260" s="1275">
        <v>34</v>
      </c>
      <c r="AC260" s="979"/>
      <c r="AD260" s="1533" t="str">
        <f>+IF(Z261&gt;Z260,"SUPERADA",IF(Z261=Z260,"EQUILIBRADA",IF(Z261&lt;Z260,"PARA MEJORAR")))</f>
        <v>PARA MEJORAR</v>
      </c>
      <c r="AE260" s="992" t="s">
        <v>564</v>
      </c>
    </row>
    <row r="261" spans="1:31" ht="24.95" customHeight="1" x14ac:dyDescent="0.2">
      <c r="A261" s="1249"/>
      <c r="B261" s="1212"/>
      <c r="C261" s="1329"/>
      <c r="D261" s="1218"/>
      <c r="E261" s="1218"/>
      <c r="F261" s="1218"/>
      <c r="G261" s="1214"/>
      <c r="H261" s="1215"/>
      <c r="I261" s="823" t="s">
        <v>601</v>
      </c>
      <c r="J261" s="824"/>
      <c r="K261" s="825"/>
      <c r="L261" s="826">
        <v>0.1</v>
      </c>
      <c r="M261" s="827"/>
      <c r="N261" s="825"/>
      <c r="O261" s="826">
        <v>0.2</v>
      </c>
      <c r="P261" s="827"/>
      <c r="Q261" s="825"/>
      <c r="R261" s="826"/>
      <c r="S261" s="827"/>
      <c r="T261" s="825"/>
      <c r="U261" s="828"/>
      <c r="V261" s="829">
        <f>SUM(J261:L261)*H260</f>
        <v>0.03</v>
      </c>
      <c r="W261" s="830">
        <f>SUM(M261:O261)*H260</f>
        <v>0.06</v>
      </c>
      <c r="X261" s="830">
        <f>SUM(P261:R261)*H260</f>
        <v>0</v>
      </c>
      <c r="Y261" s="830">
        <f>SUM(S261:U261)*H260</f>
        <v>0</v>
      </c>
      <c r="Z261" s="964">
        <f t="shared" ref="Z261" si="128">MAX(V261:Y261)</f>
        <v>0.06</v>
      </c>
      <c r="AA261" s="1318"/>
      <c r="AB261" s="1276"/>
      <c r="AC261" s="980"/>
      <c r="AD261" s="1534"/>
      <c r="AE261" s="992" t="s">
        <v>564</v>
      </c>
    </row>
    <row r="262" spans="1:31" ht="24.95" customHeight="1" x14ac:dyDescent="0.2">
      <c r="A262" s="1249"/>
      <c r="B262" s="1212"/>
      <c r="C262" s="1329"/>
      <c r="D262" s="1218"/>
      <c r="E262" s="1218"/>
      <c r="F262" s="1218"/>
      <c r="G262" s="1214" t="s">
        <v>717</v>
      </c>
      <c r="H262" s="1215">
        <v>0.3</v>
      </c>
      <c r="I262" s="838" t="s">
        <v>600</v>
      </c>
      <c r="J262" s="839"/>
      <c r="K262" s="840"/>
      <c r="L262" s="841">
        <v>0.1</v>
      </c>
      <c r="M262" s="842"/>
      <c r="N262" s="840"/>
      <c r="O262" s="841">
        <v>0.2</v>
      </c>
      <c r="P262" s="842"/>
      <c r="Q262" s="840"/>
      <c r="R262" s="841">
        <v>0.35</v>
      </c>
      <c r="S262" s="842"/>
      <c r="T262" s="840"/>
      <c r="U262" s="843">
        <v>1</v>
      </c>
      <c r="V262" s="844">
        <f>SUM(J262:L262)*H262</f>
        <v>0.03</v>
      </c>
      <c r="W262" s="845">
        <f>SUM(M262:O262)*H262</f>
        <v>0.06</v>
      </c>
      <c r="X262" s="845">
        <f>SUM(P262:R262)*H262</f>
        <v>0.105</v>
      </c>
      <c r="Y262" s="845">
        <f>SUM(S262:U262)*H262</f>
        <v>0.3</v>
      </c>
      <c r="Z262" s="965">
        <f>MAX(V262:Y262)</f>
        <v>0.3</v>
      </c>
      <c r="AA262" s="1318"/>
      <c r="AB262" s="1276"/>
      <c r="AC262" s="980"/>
      <c r="AD262" s="1534" t="str">
        <f>+IF(Z263&gt;Z262,"SUPERADA",IF(Z263=Z262,"EQUILIBRADA",IF(Z263&lt;Z262,"PARA MEJORAR")))</f>
        <v>PARA MEJORAR</v>
      </c>
      <c r="AE262" s="992" t="s">
        <v>564</v>
      </c>
    </row>
    <row r="263" spans="1:31" ht="24.95" customHeight="1" x14ac:dyDescent="0.2">
      <c r="A263" s="1249"/>
      <c r="B263" s="1212"/>
      <c r="C263" s="1329"/>
      <c r="D263" s="1218"/>
      <c r="E263" s="1218"/>
      <c r="F263" s="1218"/>
      <c r="G263" s="1214"/>
      <c r="H263" s="1215"/>
      <c r="I263" s="823" t="s">
        <v>601</v>
      </c>
      <c r="J263" s="824"/>
      <c r="K263" s="825"/>
      <c r="L263" s="826">
        <v>0.1</v>
      </c>
      <c r="M263" s="827"/>
      <c r="N263" s="825"/>
      <c r="O263" s="826">
        <v>0.2</v>
      </c>
      <c r="P263" s="827"/>
      <c r="Q263" s="825"/>
      <c r="R263" s="826"/>
      <c r="S263" s="827"/>
      <c r="T263" s="825"/>
      <c r="U263" s="828"/>
      <c r="V263" s="829">
        <f>SUM(J263:L263)*H262</f>
        <v>0.03</v>
      </c>
      <c r="W263" s="830">
        <f>SUM(M263:O263)*H262</f>
        <v>0.06</v>
      </c>
      <c r="X263" s="830">
        <f>SUM(P263:R263)*H262</f>
        <v>0</v>
      </c>
      <c r="Y263" s="830">
        <f>SUM(S263:U263)*H262</f>
        <v>0</v>
      </c>
      <c r="Z263" s="964">
        <f t="shared" ref="Z263" si="129">MAX(V263:Y263)</f>
        <v>0.06</v>
      </c>
      <c r="AA263" s="1318"/>
      <c r="AB263" s="1276"/>
      <c r="AC263" s="980"/>
      <c r="AD263" s="1534"/>
      <c r="AE263" s="992" t="s">
        <v>564</v>
      </c>
    </row>
    <row r="264" spans="1:31" ht="24.95" customHeight="1" x14ac:dyDescent="0.2">
      <c r="A264" s="1249"/>
      <c r="B264" s="1212"/>
      <c r="C264" s="1329"/>
      <c r="D264" s="1218"/>
      <c r="E264" s="1218"/>
      <c r="F264" s="1218"/>
      <c r="G264" s="1214" t="s">
        <v>718</v>
      </c>
      <c r="H264" s="1215">
        <v>0.4</v>
      </c>
      <c r="I264" s="838" t="s">
        <v>600</v>
      </c>
      <c r="J264" s="839"/>
      <c r="K264" s="840"/>
      <c r="L264" s="841"/>
      <c r="M264" s="842"/>
      <c r="N264" s="840"/>
      <c r="O264" s="841">
        <v>0.2</v>
      </c>
      <c r="P264" s="842"/>
      <c r="Q264" s="840"/>
      <c r="R264" s="841">
        <v>0.45</v>
      </c>
      <c r="S264" s="842"/>
      <c r="T264" s="840"/>
      <c r="U264" s="843">
        <v>1</v>
      </c>
      <c r="V264" s="844">
        <f>SUM(J264:L264)*H264</f>
        <v>0</v>
      </c>
      <c r="W264" s="845">
        <f>SUM(M264:O264)*H264</f>
        <v>8.0000000000000016E-2</v>
      </c>
      <c r="X264" s="845">
        <f>SUM(P264:R264)*H264</f>
        <v>0.18000000000000002</v>
      </c>
      <c r="Y264" s="845">
        <f>SUM(S264:U264)*H264</f>
        <v>0.4</v>
      </c>
      <c r="Z264" s="965">
        <f>MAX(V264:Y264)</f>
        <v>0.4</v>
      </c>
      <c r="AA264" s="1318"/>
      <c r="AB264" s="1276"/>
      <c r="AC264" s="980"/>
      <c r="AD264" s="1534" t="str">
        <f>+IF(Z265&gt;Z264,"SUPERADA",IF(Z265=Z264,"EQUILIBRADA",IF(Z265&lt;Z264,"PARA MEJORAR")))</f>
        <v>PARA MEJORAR</v>
      </c>
      <c r="AE264" s="992" t="s">
        <v>564</v>
      </c>
    </row>
    <row r="265" spans="1:31" ht="24.95" customHeight="1" thickBot="1" x14ac:dyDescent="0.25">
      <c r="A265" s="1249"/>
      <c r="B265" s="1212"/>
      <c r="C265" s="1329"/>
      <c r="D265" s="1218"/>
      <c r="E265" s="1218"/>
      <c r="F265" s="1218"/>
      <c r="G265" s="1324"/>
      <c r="H265" s="1347"/>
      <c r="I265" s="876" t="s">
        <v>601</v>
      </c>
      <c r="J265" s="877"/>
      <c r="K265" s="878"/>
      <c r="L265" s="879"/>
      <c r="M265" s="880"/>
      <c r="N265" s="878"/>
      <c r="O265" s="879">
        <v>0.2</v>
      </c>
      <c r="P265" s="880"/>
      <c r="Q265" s="878"/>
      <c r="R265" s="879"/>
      <c r="S265" s="880"/>
      <c r="T265" s="878"/>
      <c r="U265" s="881"/>
      <c r="V265" s="882">
        <f>SUM(J265:L265)*H264</f>
        <v>0</v>
      </c>
      <c r="W265" s="883">
        <f>SUM(M265:O265)*H264</f>
        <v>8.0000000000000016E-2</v>
      </c>
      <c r="X265" s="883">
        <f>SUM(P265:R265)*H264</f>
        <v>0</v>
      </c>
      <c r="Y265" s="883">
        <f>SUM(S265:U265)*H264</f>
        <v>0</v>
      </c>
      <c r="Z265" s="968">
        <f t="shared" ref="Z265" si="130">MAX(V265:Y265)</f>
        <v>8.0000000000000016E-2</v>
      </c>
      <c r="AA265" s="1318"/>
      <c r="AB265" s="1277"/>
      <c r="AC265" s="981"/>
      <c r="AD265" s="1535"/>
      <c r="AE265" s="992" t="s">
        <v>564</v>
      </c>
    </row>
    <row r="266" spans="1:31" ht="24.95" customHeight="1" x14ac:dyDescent="0.2">
      <c r="A266" s="1249"/>
      <c r="B266" s="1350" t="s">
        <v>1109</v>
      </c>
      <c r="C266" s="1344" t="s">
        <v>20</v>
      </c>
      <c r="D266" s="1344" t="s">
        <v>153</v>
      </c>
      <c r="E266" s="1344" t="s">
        <v>226</v>
      </c>
      <c r="F266" s="1344" t="s">
        <v>227</v>
      </c>
      <c r="G266" s="1221" t="s">
        <v>228</v>
      </c>
      <c r="H266" s="1348">
        <v>0.2</v>
      </c>
      <c r="I266" s="815" t="s">
        <v>600</v>
      </c>
      <c r="J266" s="816"/>
      <c r="K266" s="817"/>
      <c r="L266" s="818">
        <v>0.1</v>
      </c>
      <c r="M266" s="819"/>
      <c r="N266" s="817"/>
      <c r="O266" s="818">
        <v>0.25</v>
      </c>
      <c r="P266" s="819"/>
      <c r="Q266" s="817"/>
      <c r="R266" s="818">
        <v>0.35</v>
      </c>
      <c r="S266" s="819"/>
      <c r="T266" s="817"/>
      <c r="U266" s="820">
        <v>1</v>
      </c>
      <c r="V266" s="871">
        <f>SUM(J266:L266)*H266</f>
        <v>2.0000000000000004E-2</v>
      </c>
      <c r="W266" s="872">
        <f>SUM(M266:O266)*H266</f>
        <v>0.05</v>
      </c>
      <c r="X266" s="872">
        <f>SUM(P266:R266)*H266</f>
        <v>6.9999999999999993E-2</v>
      </c>
      <c r="Y266" s="872">
        <f>SUM(S266:U266)*H266</f>
        <v>0.2</v>
      </c>
      <c r="Z266" s="967">
        <f>MAX(V266:Y266)</f>
        <v>0.2</v>
      </c>
      <c r="AA266" s="1337" t="s">
        <v>1159</v>
      </c>
      <c r="AB266" s="1303">
        <v>35</v>
      </c>
      <c r="AC266" s="979"/>
      <c r="AD266" s="1533" t="str">
        <f>+IF(Z267&gt;Z266,"SUPERADA",IF(Z267=Z266,"EQUILIBRADA",IF(Z267&lt;Z266,"PARA MEJORAR")))</f>
        <v>PARA MEJORAR</v>
      </c>
      <c r="AE266" s="993" t="s">
        <v>721</v>
      </c>
    </row>
    <row r="267" spans="1:31" ht="24.95" customHeight="1" x14ac:dyDescent="0.2">
      <c r="A267" s="1249"/>
      <c r="B267" s="1351"/>
      <c r="C267" s="1342"/>
      <c r="D267" s="1342"/>
      <c r="E267" s="1342"/>
      <c r="F267" s="1342"/>
      <c r="G267" s="1222"/>
      <c r="H267" s="1339"/>
      <c r="I267" s="823" t="s">
        <v>601</v>
      </c>
      <c r="J267" s="824"/>
      <c r="K267" s="825"/>
      <c r="L267" s="826">
        <v>0.1</v>
      </c>
      <c r="M267" s="827"/>
      <c r="N267" s="825"/>
      <c r="O267" s="826">
        <v>0.25</v>
      </c>
      <c r="P267" s="827"/>
      <c r="Q267" s="825"/>
      <c r="R267" s="826"/>
      <c r="S267" s="827"/>
      <c r="T267" s="825"/>
      <c r="U267" s="828"/>
      <c r="V267" s="829">
        <f>SUM(J267:L267)*H266</f>
        <v>2.0000000000000004E-2</v>
      </c>
      <c r="W267" s="830">
        <f>SUM(M267:O267)*H266</f>
        <v>0.05</v>
      </c>
      <c r="X267" s="830">
        <f>SUM(P267:R267)*H266</f>
        <v>0</v>
      </c>
      <c r="Y267" s="830">
        <f>SUM(S267:U267)*H266</f>
        <v>0</v>
      </c>
      <c r="Z267" s="964">
        <f t="shared" ref="Z267" si="131">MAX(V267:Y267)</f>
        <v>0.05</v>
      </c>
      <c r="AA267" s="1338"/>
      <c r="AB267" s="1304"/>
      <c r="AC267" s="980"/>
      <c r="AD267" s="1534"/>
      <c r="AE267" s="994" t="s">
        <v>721</v>
      </c>
    </row>
    <row r="268" spans="1:31" ht="24.95" customHeight="1" x14ac:dyDescent="0.2">
      <c r="A268" s="1249"/>
      <c r="B268" s="1351"/>
      <c r="C268" s="1342"/>
      <c r="D268" s="1342"/>
      <c r="E268" s="1342"/>
      <c r="F268" s="1342"/>
      <c r="G268" s="1222" t="s">
        <v>229</v>
      </c>
      <c r="H268" s="1339">
        <v>0.4</v>
      </c>
      <c r="I268" s="838" t="s">
        <v>600</v>
      </c>
      <c r="J268" s="839"/>
      <c r="K268" s="840"/>
      <c r="L268" s="841">
        <v>0.1</v>
      </c>
      <c r="M268" s="842"/>
      <c r="N268" s="840"/>
      <c r="O268" s="841">
        <v>0.25</v>
      </c>
      <c r="P268" s="842"/>
      <c r="Q268" s="840"/>
      <c r="R268" s="841">
        <v>0.35</v>
      </c>
      <c r="S268" s="842"/>
      <c r="T268" s="840"/>
      <c r="U268" s="843">
        <v>1</v>
      </c>
      <c r="V268" s="844">
        <f>SUM(J268:L268)*H268</f>
        <v>4.0000000000000008E-2</v>
      </c>
      <c r="W268" s="845">
        <f>SUM(M268:O268)*H268</f>
        <v>0.1</v>
      </c>
      <c r="X268" s="845">
        <f>SUM(P268:R268)*H268</f>
        <v>0.13999999999999999</v>
      </c>
      <c r="Y268" s="845">
        <f>SUM(S268:U268)*H268</f>
        <v>0.4</v>
      </c>
      <c r="Z268" s="965">
        <f>MAX(V268:Y268)</f>
        <v>0.4</v>
      </c>
      <c r="AA268" s="1338"/>
      <c r="AB268" s="1304"/>
      <c r="AC268" s="980"/>
      <c r="AD268" s="1534" t="str">
        <f>+IF(Z269&gt;Z268,"SUPERADA",IF(Z269=Z268,"EQUILIBRADA",IF(Z269&lt;Z268,"PARA MEJORAR")))</f>
        <v>PARA MEJORAR</v>
      </c>
      <c r="AE268" s="994" t="s">
        <v>721</v>
      </c>
    </row>
    <row r="269" spans="1:31" ht="24.95" customHeight="1" x14ac:dyDescent="0.2">
      <c r="A269" s="1249"/>
      <c r="B269" s="1351"/>
      <c r="C269" s="1342"/>
      <c r="D269" s="1342"/>
      <c r="E269" s="1342"/>
      <c r="F269" s="1342"/>
      <c r="G269" s="1222"/>
      <c r="H269" s="1339"/>
      <c r="I269" s="823" t="s">
        <v>601</v>
      </c>
      <c r="J269" s="824"/>
      <c r="K269" s="825"/>
      <c r="L269" s="826">
        <v>0.1</v>
      </c>
      <c r="M269" s="827"/>
      <c r="N269" s="825"/>
      <c r="O269" s="826">
        <v>0</v>
      </c>
      <c r="P269" s="827"/>
      <c r="Q269" s="825"/>
      <c r="R269" s="826"/>
      <c r="S269" s="827"/>
      <c r="T269" s="825"/>
      <c r="U269" s="828"/>
      <c r="V269" s="829">
        <f>SUM(J269:L269)*H268</f>
        <v>4.0000000000000008E-2</v>
      </c>
      <c r="W269" s="830">
        <f>SUM(M269:O269)*H268</f>
        <v>0</v>
      </c>
      <c r="X269" s="830">
        <f>SUM(P269:R269)*H268</f>
        <v>0</v>
      </c>
      <c r="Y269" s="830">
        <f>SUM(S269:U269)*H268</f>
        <v>0</v>
      </c>
      <c r="Z269" s="964">
        <f t="shared" ref="Z269" si="132">MAX(V269:Y269)</f>
        <v>4.0000000000000008E-2</v>
      </c>
      <c r="AA269" s="1338"/>
      <c r="AB269" s="1304"/>
      <c r="AC269" s="980"/>
      <c r="AD269" s="1534"/>
      <c r="AE269" s="994" t="s">
        <v>721</v>
      </c>
    </row>
    <row r="270" spans="1:31" ht="24.95" customHeight="1" x14ac:dyDescent="0.2">
      <c r="A270" s="1249"/>
      <c r="B270" s="1351"/>
      <c r="C270" s="1342"/>
      <c r="D270" s="1342"/>
      <c r="E270" s="1342"/>
      <c r="F270" s="1342"/>
      <c r="G270" s="1222" t="s">
        <v>230</v>
      </c>
      <c r="H270" s="1339">
        <v>0.4</v>
      </c>
      <c r="I270" s="838" t="s">
        <v>600</v>
      </c>
      <c r="J270" s="839"/>
      <c r="K270" s="840"/>
      <c r="L270" s="841">
        <v>0.1</v>
      </c>
      <c r="M270" s="842"/>
      <c r="N270" s="840"/>
      <c r="O270" s="841">
        <v>0.25</v>
      </c>
      <c r="P270" s="842"/>
      <c r="Q270" s="840"/>
      <c r="R270" s="841">
        <v>0.35</v>
      </c>
      <c r="S270" s="842"/>
      <c r="T270" s="840"/>
      <c r="U270" s="843">
        <v>1</v>
      </c>
      <c r="V270" s="844">
        <f>SUM(J270:L270)*H270</f>
        <v>4.0000000000000008E-2</v>
      </c>
      <c r="W270" s="845">
        <f>SUM(M270:O270)*H270</f>
        <v>0.1</v>
      </c>
      <c r="X270" s="845">
        <f>SUM(P270:R270)*H270</f>
        <v>0.13999999999999999</v>
      </c>
      <c r="Y270" s="845">
        <f>SUM(S270:U270)*H270</f>
        <v>0.4</v>
      </c>
      <c r="Z270" s="965">
        <f>MAX(V270:Y270)</f>
        <v>0.4</v>
      </c>
      <c r="AA270" s="1338"/>
      <c r="AB270" s="1304"/>
      <c r="AC270" s="980"/>
      <c r="AD270" s="1534" t="str">
        <f>+IF(Z271&gt;Z270,"SUPERADA",IF(Z271=Z270,"EQUILIBRADA",IF(Z271&lt;Z270,"PARA MEJORAR")))</f>
        <v>PARA MEJORAR</v>
      </c>
      <c r="AE270" s="994" t="s">
        <v>721</v>
      </c>
    </row>
    <row r="271" spans="1:31" ht="24.95" customHeight="1" thickBot="1" x14ac:dyDescent="0.25">
      <c r="A271" s="1249"/>
      <c r="B271" s="1351"/>
      <c r="C271" s="1342"/>
      <c r="D271" s="1342"/>
      <c r="E271" s="1342"/>
      <c r="F271" s="1343"/>
      <c r="G271" s="1340"/>
      <c r="H271" s="1341"/>
      <c r="I271" s="847" t="s">
        <v>601</v>
      </c>
      <c r="J271" s="848"/>
      <c r="K271" s="849"/>
      <c r="L271" s="850">
        <v>0.1</v>
      </c>
      <c r="M271" s="851"/>
      <c r="N271" s="849"/>
      <c r="O271" s="850">
        <v>0.25</v>
      </c>
      <c r="P271" s="851"/>
      <c r="Q271" s="849"/>
      <c r="R271" s="850"/>
      <c r="S271" s="851"/>
      <c r="T271" s="849"/>
      <c r="U271" s="852"/>
      <c r="V271" s="853">
        <f>SUM(J271:L271)*H270</f>
        <v>4.0000000000000008E-2</v>
      </c>
      <c r="W271" s="854">
        <f>SUM(M271:O271)*H270</f>
        <v>0.1</v>
      </c>
      <c r="X271" s="854">
        <f>SUM(P271:R271)*H270</f>
        <v>0</v>
      </c>
      <c r="Y271" s="854">
        <f>SUM(S271:U271)*H270</f>
        <v>0</v>
      </c>
      <c r="Z271" s="966">
        <f t="shared" ref="Z271" si="133">MAX(V271:Y271)</f>
        <v>0.1</v>
      </c>
      <c r="AA271" s="1338"/>
      <c r="AB271" s="1305"/>
      <c r="AC271" s="981"/>
      <c r="AD271" s="1535"/>
      <c r="AE271" s="994" t="s">
        <v>721</v>
      </c>
    </row>
    <row r="272" spans="1:31" ht="24.95" customHeight="1" x14ac:dyDescent="0.2">
      <c r="A272" s="1249"/>
      <c r="B272" s="1351"/>
      <c r="C272" s="1344" t="s">
        <v>21</v>
      </c>
      <c r="D272" s="1344" t="s">
        <v>231</v>
      </c>
      <c r="E272" s="1344" t="s">
        <v>232</v>
      </c>
      <c r="F272" s="1342" t="s">
        <v>233</v>
      </c>
      <c r="G272" s="1345" t="s">
        <v>722</v>
      </c>
      <c r="H272" s="1346">
        <v>0.2</v>
      </c>
      <c r="I272" s="832" t="s">
        <v>600</v>
      </c>
      <c r="J272" s="833"/>
      <c r="K272" s="834"/>
      <c r="L272" s="835">
        <v>1</v>
      </c>
      <c r="M272" s="836"/>
      <c r="N272" s="834"/>
      <c r="O272" s="835"/>
      <c r="P272" s="836"/>
      <c r="Q272" s="834"/>
      <c r="R272" s="835"/>
      <c r="S272" s="836"/>
      <c r="T272" s="834"/>
      <c r="U272" s="837">
        <v>1</v>
      </c>
      <c r="V272" s="821">
        <f>SUM(J272:L272)*H272</f>
        <v>0.2</v>
      </c>
      <c r="W272" s="822">
        <f>SUM(M272:O272)*H272</f>
        <v>0</v>
      </c>
      <c r="X272" s="822">
        <f>SUM(P272:R272)*H272</f>
        <v>0</v>
      </c>
      <c r="Y272" s="822">
        <f>SUM(S272:U272)*H272</f>
        <v>0.2</v>
      </c>
      <c r="Z272" s="963">
        <f>MAX(V272:Y272)</f>
        <v>0.2</v>
      </c>
      <c r="AA272" s="1337" t="s">
        <v>1160</v>
      </c>
      <c r="AB272" s="1303">
        <v>36</v>
      </c>
      <c r="AC272" s="979"/>
      <c r="AD272" s="1533" t="str">
        <f>+IF(Z273&gt;Z272,"SUPERADA",IF(Z273=Z272,"EQUILIBRADA",IF(Z273&lt;Z272,"PARA MEJORAR")))</f>
        <v>EQUILIBRADA</v>
      </c>
      <c r="AE272" s="994" t="s">
        <v>721</v>
      </c>
    </row>
    <row r="273" spans="1:31" ht="24.95" customHeight="1" x14ac:dyDescent="0.2">
      <c r="A273" s="1249"/>
      <c r="B273" s="1351"/>
      <c r="C273" s="1342"/>
      <c r="D273" s="1342"/>
      <c r="E273" s="1342"/>
      <c r="F273" s="1342"/>
      <c r="G273" s="1222"/>
      <c r="H273" s="1339"/>
      <c r="I273" s="823" t="s">
        <v>601</v>
      </c>
      <c r="J273" s="824"/>
      <c r="K273" s="825"/>
      <c r="L273" s="826">
        <v>1</v>
      </c>
      <c r="M273" s="827"/>
      <c r="N273" s="825"/>
      <c r="O273" s="826"/>
      <c r="P273" s="827"/>
      <c r="Q273" s="825"/>
      <c r="R273" s="826"/>
      <c r="S273" s="827"/>
      <c r="T273" s="825"/>
      <c r="U273" s="828"/>
      <c r="V273" s="829">
        <f>SUM(J273:L273)*H272</f>
        <v>0.2</v>
      </c>
      <c r="W273" s="830">
        <f>SUM(M273:O273)*H272</f>
        <v>0</v>
      </c>
      <c r="X273" s="830">
        <f>SUM(P273:R273)*H272</f>
        <v>0</v>
      </c>
      <c r="Y273" s="830">
        <f>SUM(S273:U273)*H272</f>
        <v>0</v>
      </c>
      <c r="Z273" s="964">
        <f t="shared" ref="Z273" si="134">MAX(V273:Y273)</f>
        <v>0.2</v>
      </c>
      <c r="AA273" s="1338"/>
      <c r="AB273" s="1304"/>
      <c r="AC273" s="980"/>
      <c r="AD273" s="1534"/>
      <c r="AE273" s="994" t="s">
        <v>721</v>
      </c>
    </row>
    <row r="274" spans="1:31" ht="24.95" customHeight="1" x14ac:dyDescent="0.2">
      <c r="A274" s="1249"/>
      <c r="B274" s="1351"/>
      <c r="C274" s="1342"/>
      <c r="D274" s="1342"/>
      <c r="E274" s="1342"/>
      <c r="F274" s="1342"/>
      <c r="G274" s="1222" t="s">
        <v>723</v>
      </c>
      <c r="H274" s="1339">
        <v>0.2</v>
      </c>
      <c r="I274" s="838" t="s">
        <v>600</v>
      </c>
      <c r="J274" s="839"/>
      <c r="K274" s="840"/>
      <c r="L274" s="841"/>
      <c r="M274" s="842"/>
      <c r="N274" s="840"/>
      <c r="O274" s="841">
        <v>1</v>
      </c>
      <c r="P274" s="842"/>
      <c r="Q274" s="840"/>
      <c r="R274" s="841"/>
      <c r="S274" s="842"/>
      <c r="T274" s="840"/>
      <c r="U274" s="843">
        <v>1</v>
      </c>
      <c r="V274" s="844">
        <f>SUM(J274:L274)*H274</f>
        <v>0</v>
      </c>
      <c r="W274" s="845">
        <f>SUM(M274:O274)*H274</f>
        <v>0.2</v>
      </c>
      <c r="X274" s="845">
        <f>SUM(P274:R274)*H274</f>
        <v>0</v>
      </c>
      <c r="Y274" s="845">
        <f>SUM(S274:U274)*H274</f>
        <v>0.2</v>
      </c>
      <c r="Z274" s="965">
        <f>MAX(V274:Y274)</f>
        <v>0.2</v>
      </c>
      <c r="AA274" s="1338"/>
      <c r="AB274" s="1304"/>
      <c r="AC274" s="980"/>
      <c r="AD274" s="1534" t="str">
        <f>+IF(Z275&gt;Z274,"SUPERADA",IF(Z275=Z274,"EQUILIBRADA",IF(Z275&lt;Z274,"PARA MEJORAR")))</f>
        <v>EQUILIBRADA</v>
      </c>
      <c r="AE274" s="994" t="s">
        <v>721</v>
      </c>
    </row>
    <row r="275" spans="1:31" ht="24.95" customHeight="1" x14ac:dyDescent="0.2">
      <c r="A275" s="1249"/>
      <c r="B275" s="1351"/>
      <c r="C275" s="1342"/>
      <c r="D275" s="1342"/>
      <c r="E275" s="1342"/>
      <c r="F275" s="1342"/>
      <c r="G275" s="1222"/>
      <c r="H275" s="1339"/>
      <c r="I275" s="823" t="s">
        <v>601</v>
      </c>
      <c r="J275" s="824"/>
      <c r="K275" s="825"/>
      <c r="L275" s="826"/>
      <c r="M275" s="827"/>
      <c r="N275" s="825"/>
      <c r="O275" s="826">
        <v>1</v>
      </c>
      <c r="P275" s="827"/>
      <c r="Q275" s="825"/>
      <c r="R275" s="826"/>
      <c r="S275" s="827"/>
      <c r="T275" s="825"/>
      <c r="U275" s="828"/>
      <c r="V275" s="829">
        <f>SUM(J275:L275)*H274</f>
        <v>0</v>
      </c>
      <c r="W275" s="830">
        <f>SUM(M275:O275)*H274</f>
        <v>0.2</v>
      </c>
      <c r="X275" s="830">
        <f>SUM(P275:R275)*H274</f>
        <v>0</v>
      </c>
      <c r="Y275" s="830">
        <f>SUM(S275:U275)*H274</f>
        <v>0</v>
      </c>
      <c r="Z275" s="964">
        <f t="shared" ref="Z275" si="135">MAX(V275:Y275)</f>
        <v>0.2</v>
      </c>
      <c r="AA275" s="1338"/>
      <c r="AB275" s="1304"/>
      <c r="AC275" s="980"/>
      <c r="AD275" s="1534"/>
      <c r="AE275" s="994" t="s">
        <v>721</v>
      </c>
    </row>
    <row r="276" spans="1:31" ht="24.95" customHeight="1" x14ac:dyDescent="0.2">
      <c r="A276" s="1249"/>
      <c r="B276" s="1351"/>
      <c r="C276" s="1342"/>
      <c r="D276" s="1342"/>
      <c r="E276" s="1342"/>
      <c r="F276" s="1342"/>
      <c r="G276" s="1222" t="s">
        <v>724</v>
      </c>
      <c r="H276" s="1339">
        <v>0.2</v>
      </c>
      <c r="I276" s="838" t="s">
        <v>600</v>
      </c>
      <c r="J276" s="839"/>
      <c r="K276" s="840"/>
      <c r="L276" s="841"/>
      <c r="M276" s="842"/>
      <c r="N276" s="840"/>
      <c r="O276" s="841">
        <v>0.3</v>
      </c>
      <c r="P276" s="842"/>
      <c r="Q276" s="840"/>
      <c r="R276" s="841">
        <v>0.5</v>
      </c>
      <c r="S276" s="842"/>
      <c r="T276" s="840"/>
      <c r="U276" s="843">
        <v>1</v>
      </c>
      <c r="V276" s="844">
        <f>SUM(J276:L276)*H276</f>
        <v>0</v>
      </c>
      <c r="W276" s="845">
        <f>SUM(M276:O276)*H276</f>
        <v>0.06</v>
      </c>
      <c r="X276" s="845">
        <f>SUM(P276:R276)*H276</f>
        <v>0.1</v>
      </c>
      <c r="Y276" s="845">
        <f>SUM(S276:U276)*H276</f>
        <v>0.2</v>
      </c>
      <c r="Z276" s="965">
        <f>MAX(V276:Y276)</f>
        <v>0.2</v>
      </c>
      <c r="AA276" s="1338"/>
      <c r="AB276" s="1304"/>
      <c r="AC276" s="980"/>
      <c r="AD276" s="1534" t="str">
        <f>+IF(Z277&gt;Z276,"SUPERADA",IF(Z277=Z276,"EQUILIBRADA",IF(Z277&lt;Z276,"PARA MEJORAR")))</f>
        <v>PARA MEJORAR</v>
      </c>
      <c r="AE276" s="994" t="s">
        <v>721</v>
      </c>
    </row>
    <row r="277" spans="1:31" ht="24.95" customHeight="1" x14ac:dyDescent="0.2">
      <c r="A277" s="1249"/>
      <c r="B277" s="1351"/>
      <c r="C277" s="1342"/>
      <c r="D277" s="1342"/>
      <c r="E277" s="1342"/>
      <c r="F277" s="1342"/>
      <c r="G277" s="1222"/>
      <c r="H277" s="1339"/>
      <c r="I277" s="823" t="s">
        <v>601</v>
      </c>
      <c r="J277" s="824"/>
      <c r="K277" s="825"/>
      <c r="L277" s="826"/>
      <c r="M277" s="827"/>
      <c r="N277" s="825"/>
      <c r="O277" s="826">
        <v>0</v>
      </c>
      <c r="P277" s="827"/>
      <c r="Q277" s="825"/>
      <c r="R277" s="826"/>
      <c r="S277" s="827"/>
      <c r="T277" s="825"/>
      <c r="U277" s="828"/>
      <c r="V277" s="829">
        <f>SUM(J277:L277)*H276</f>
        <v>0</v>
      </c>
      <c r="W277" s="830">
        <f>SUM(M277:O277)*H276</f>
        <v>0</v>
      </c>
      <c r="X277" s="830">
        <f>SUM(P277:R277)*H276</f>
        <v>0</v>
      </c>
      <c r="Y277" s="830">
        <f>SUM(S277:U277)*H276</f>
        <v>0</v>
      </c>
      <c r="Z277" s="964">
        <f t="shared" ref="Z277" si="136">MAX(V277:Y277)</f>
        <v>0</v>
      </c>
      <c r="AA277" s="1338"/>
      <c r="AB277" s="1304"/>
      <c r="AC277" s="980"/>
      <c r="AD277" s="1534"/>
      <c r="AE277" s="994" t="s">
        <v>721</v>
      </c>
    </row>
    <row r="278" spans="1:31" ht="24.95" customHeight="1" x14ac:dyDescent="0.2">
      <c r="A278" s="1249"/>
      <c r="B278" s="1351"/>
      <c r="C278" s="1342"/>
      <c r="D278" s="1342"/>
      <c r="E278" s="1342"/>
      <c r="F278" s="1342"/>
      <c r="G278" s="1222" t="s">
        <v>725</v>
      </c>
      <c r="H278" s="1339">
        <v>0.2</v>
      </c>
      <c r="I278" s="838" t="s">
        <v>600</v>
      </c>
      <c r="J278" s="839"/>
      <c r="K278" s="840"/>
      <c r="L278" s="841"/>
      <c r="M278" s="842"/>
      <c r="N278" s="840"/>
      <c r="O278" s="841"/>
      <c r="P278" s="842"/>
      <c r="Q278" s="840"/>
      <c r="R278" s="841"/>
      <c r="S278" s="842"/>
      <c r="T278" s="840"/>
      <c r="U278" s="843">
        <v>1</v>
      </c>
      <c r="V278" s="844">
        <f>SUM(J278:L278)*H278</f>
        <v>0</v>
      </c>
      <c r="W278" s="845">
        <f>SUM(M278:O278)*H278</f>
        <v>0</v>
      </c>
      <c r="X278" s="845">
        <f>SUM(P278:R278)*H278</f>
        <v>0</v>
      </c>
      <c r="Y278" s="845">
        <f>SUM(S278:U278)*H278</f>
        <v>0.2</v>
      </c>
      <c r="Z278" s="965">
        <f>MAX(V278:Y278)</f>
        <v>0.2</v>
      </c>
      <c r="AA278" s="1338"/>
      <c r="AB278" s="1304"/>
      <c r="AC278" s="980"/>
      <c r="AD278" s="1534" t="str">
        <f>+IF(Z279&gt;Z278,"SUPERADA",IF(Z279=Z278,"EQUILIBRADA",IF(Z279&lt;Z278,"PARA MEJORAR")))</f>
        <v>PARA MEJORAR</v>
      </c>
      <c r="AE278" s="994" t="s">
        <v>721</v>
      </c>
    </row>
    <row r="279" spans="1:31" ht="24.95" customHeight="1" x14ac:dyDescent="0.2">
      <c r="A279" s="1249"/>
      <c r="B279" s="1351"/>
      <c r="C279" s="1342"/>
      <c r="D279" s="1342"/>
      <c r="E279" s="1342"/>
      <c r="F279" s="1342"/>
      <c r="G279" s="1222"/>
      <c r="H279" s="1339"/>
      <c r="I279" s="823" t="s">
        <v>601</v>
      </c>
      <c r="J279" s="824"/>
      <c r="K279" s="825"/>
      <c r="L279" s="826"/>
      <c r="M279" s="827"/>
      <c r="N279" s="825"/>
      <c r="O279" s="826"/>
      <c r="P279" s="827"/>
      <c r="Q279" s="825"/>
      <c r="R279" s="826"/>
      <c r="S279" s="827"/>
      <c r="T279" s="825"/>
      <c r="U279" s="828"/>
      <c r="V279" s="829">
        <f>SUM(J279:L279)*H278</f>
        <v>0</v>
      </c>
      <c r="W279" s="830">
        <f>SUM(M279:O279)*H278</f>
        <v>0</v>
      </c>
      <c r="X279" s="830">
        <f>SUM(P279:R279)*H278</f>
        <v>0</v>
      </c>
      <c r="Y279" s="830">
        <f>SUM(S279:U279)*H278</f>
        <v>0</v>
      </c>
      <c r="Z279" s="964">
        <f t="shared" ref="Z279" si="137">MAX(V279:Y279)</f>
        <v>0</v>
      </c>
      <c r="AA279" s="1338"/>
      <c r="AB279" s="1304"/>
      <c r="AC279" s="980"/>
      <c r="AD279" s="1534"/>
      <c r="AE279" s="994" t="s">
        <v>721</v>
      </c>
    </row>
    <row r="280" spans="1:31" ht="24.95" customHeight="1" x14ac:dyDescent="0.2">
      <c r="A280" s="1249"/>
      <c r="B280" s="1351"/>
      <c r="C280" s="1342"/>
      <c r="D280" s="1342"/>
      <c r="E280" s="1342"/>
      <c r="F280" s="1342"/>
      <c r="G280" s="1222" t="s">
        <v>726</v>
      </c>
      <c r="H280" s="1339">
        <v>0.2</v>
      </c>
      <c r="I280" s="838" t="s">
        <v>600</v>
      </c>
      <c r="J280" s="839"/>
      <c r="K280" s="840"/>
      <c r="L280" s="841"/>
      <c r="M280" s="842"/>
      <c r="N280" s="840"/>
      <c r="O280" s="841"/>
      <c r="P280" s="842"/>
      <c r="Q280" s="840"/>
      <c r="R280" s="841"/>
      <c r="S280" s="842"/>
      <c r="T280" s="840"/>
      <c r="U280" s="843">
        <v>1</v>
      </c>
      <c r="V280" s="844">
        <f>SUM(J280:L280)*H280</f>
        <v>0</v>
      </c>
      <c r="W280" s="845">
        <f>SUM(M280:O280)*H280</f>
        <v>0</v>
      </c>
      <c r="X280" s="845">
        <f>SUM(P280:R280)*H280</f>
        <v>0</v>
      </c>
      <c r="Y280" s="845">
        <f>SUM(S280:U280)*H280</f>
        <v>0.2</v>
      </c>
      <c r="Z280" s="965">
        <f>MAX(V280:Y280)</f>
        <v>0.2</v>
      </c>
      <c r="AA280" s="1338"/>
      <c r="AB280" s="1304"/>
      <c r="AC280" s="980"/>
      <c r="AD280" s="1534" t="str">
        <f>+IF(Z281&gt;Z280,"SUPERADA",IF(Z281=Z280,"EQUILIBRADA",IF(Z281&lt;Z280,"PARA MEJORAR")))</f>
        <v>PARA MEJORAR</v>
      </c>
      <c r="AE280" s="994" t="s">
        <v>721</v>
      </c>
    </row>
    <row r="281" spans="1:31" ht="24.95" customHeight="1" thickBot="1" x14ac:dyDescent="0.25">
      <c r="A281" s="1249"/>
      <c r="B281" s="1351"/>
      <c r="C281" s="1342"/>
      <c r="D281" s="1342"/>
      <c r="E281" s="1342"/>
      <c r="F281" s="1343"/>
      <c r="G281" s="1340"/>
      <c r="H281" s="1341"/>
      <c r="I281" s="847" t="s">
        <v>601</v>
      </c>
      <c r="J281" s="848"/>
      <c r="K281" s="849"/>
      <c r="L281" s="850"/>
      <c r="M281" s="851"/>
      <c r="N281" s="849"/>
      <c r="O281" s="850"/>
      <c r="P281" s="851"/>
      <c r="Q281" s="849"/>
      <c r="R281" s="850"/>
      <c r="S281" s="851"/>
      <c r="T281" s="849"/>
      <c r="U281" s="852"/>
      <c r="V281" s="853">
        <f>SUM(J281:L281)*H280</f>
        <v>0</v>
      </c>
      <c r="W281" s="854">
        <f>SUM(M281:O281)*H280</f>
        <v>0</v>
      </c>
      <c r="X281" s="854">
        <f>SUM(P281:R281)*H280</f>
        <v>0</v>
      </c>
      <c r="Y281" s="854">
        <f>SUM(S281:U281)*H280</f>
        <v>0</v>
      </c>
      <c r="Z281" s="966">
        <f t="shared" ref="Z281" si="138">MAX(V281:Y281)</f>
        <v>0</v>
      </c>
      <c r="AA281" s="1338"/>
      <c r="AB281" s="1305"/>
      <c r="AC281" s="981"/>
      <c r="AD281" s="1535"/>
      <c r="AE281" s="994" t="s">
        <v>721</v>
      </c>
    </row>
    <row r="282" spans="1:31" ht="24.95" customHeight="1" x14ac:dyDescent="0.2">
      <c r="A282" s="1249"/>
      <c r="B282" s="1351"/>
      <c r="C282" s="1335" t="s">
        <v>22</v>
      </c>
      <c r="D282" s="1344" t="s">
        <v>155</v>
      </c>
      <c r="E282" s="1344" t="s">
        <v>156</v>
      </c>
      <c r="F282" s="1342" t="s">
        <v>157</v>
      </c>
      <c r="G282" s="1221" t="s">
        <v>727</v>
      </c>
      <c r="H282" s="1348">
        <v>0.4</v>
      </c>
      <c r="I282" s="815" t="s">
        <v>600</v>
      </c>
      <c r="J282" s="816"/>
      <c r="K282" s="817"/>
      <c r="L282" s="818">
        <v>0.3</v>
      </c>
      <c r="M282" s="819"/>
      <c r="N282" s="817"/>
      <c r="O282" s="818">
        <v>1</v>
      </c>
      <c r="P282" s="819"/>
      <c r="Q282" s="817"/>
      <c r="R282" s="818">
        <v>1</v>
      </c>
      <c r="S282" s="819"/>
      <c r="T282" s="817"/>
      <c r="U282" s="820">
        <v>1</v>
      </c>
      <c r="V282" s="871">
        <f>SUM(J282:L282)*H282</f>
        <v>0.12</v>
      </c>
      <c r="W282" s="872">
        <f>SUM(M282:O282)*H282</f>
        <v>0.4</v>
      </c>
      <c r="X282" s="872">
        <f>SUM(P282:R282)*H282</f>
        <v>0.4</v>
      </c>
      <c r="Y282" s="872">
        <f>SUM(S282:U282)*H282</f>
        <v>0.4</v>
      </c>
      <c r="Z282" s="967">
        <f>MAX(V282:Y282)</f>
        <v>0.4</v>
      </c>
      <c r="AA282" s="1337" t="s">
        <v>1161</v>
      </c>
      <c r="AB282" s="1303">
        <v>37</v>
      </c>
      <c r="AC282" s="979"/>
      <c r="AD282" s="1533" t="str">
        <f>+IF(Z283&gt;Z282,"SUPERADA",IF(Z283=Z282,"EQUILIBRADA",IF(Z283&lt;Z282,"PARA MEJORAR")))</f>
        <v>PARA MEJORAR</v>
      </c>
      <c r="AE282" s="994" t="s">
        <v>721</v>
      </c>
    </row>
    <row r="283" spans="1:31" ht="24.95" customHeight="1" x14ac:dyDescent="0.2">
      <c r="A283" s="1249"/>
      <c r="B283" s="1351"/>
      <c r="C283" s="1336"/>
      <c r="D283" s="1342"/>
      <c r="E283" s="1342"/>
      <c r="F283" s="1342"/>
      <c r="G283" s="1222"/>
      <c r="H283" s="1339"/>
      <c r="I283" s="823" t="s">
        <v>601</v>
      </c>
      <c r="J283" s="824"/>
      <c r="K283" s="825"/>
      <c r="L283" s="826">
        <v>0.3</v>
      </c>
      <c r="M283" s="827"/>
      <c r="N283" s="825"/>
      <c r="O283" s="826">
        <v>0.3</v>
      </c>
      <c r="P283" s="827"/>
      <c r="Q283" s="825"/>
      <c r="R283" s="826"/>
      <c r="S283" s="827"/>
      <c r="T283" s="825"/>
      <c r="U283" s="828"/>
      <c r="V283" s="829">
        <f>SUM(J283:L283)*H282</f>
        <v>0.12</v>
      </c>
      <c r="W283" s="830">
        <f>SUM(M283:O283)*H282</f>
        <v>0.12</v>
      </c>
      <c r="X283" s="830">
        <f>SUM(P283:R283)*H282</f>
        <v>0</v>
      </c>
      <c r="Y283" s="830">
        <f>SUM(S283:U283)*H282</f>
        <v>0</v>
      </c>
      <c r="Z283" s="964">
        <f t="shared" ref="Z283" si="139">MAX(V283:Y283)</f>
        <v>0.12</v>
      </c>
      <c r="AA283" s="1338"/>
      <c r="AB283" s="1304"/>
      <c r="AC283" s="980"/>
      <c r="AD283" s="1534"/>
      <c r="AE283" s="994" t="s">
        <v>721</v>
      </c>
    </row>
    <row r="284" spans="1:31" ht="24.95" customHeight="1" x14ac:dyDescent="0.2">
      <c r="A284" s="1249"/>
      <c r="B284" s="1351"/>
      <c r="C284" s="1336"/>
      <c r="D284" s="1342"/>
      <c r="E284" s="1342"/>
      <c r="F284" s="1342"/>
      <c r="G284" s="1222" t="s">
        <v>728</v>
      </c>
      <c r="H284" s="1339">
        <v>0.4</v>
      </c>
      <c r="I284" s="838" t="s">
        <v>600</v>
      </c>
      <c r="J284" s="839"/>
      <c r="K284" s="840"/>
      <c r="L284" s="841"/>
      <c r="M284" s="842"/>
      <c r="N284" s="840"/>
      <c r="O284" s="841">
        <v>1</v>
      </c>
      <c r="P284" s="842"/>
      <c r="Q284" s="840"/>
      <c r="R284" s="841">
        <v>1</v>
      </c>
      <c r="S284" s="842"/>
      <c r="T284" s="840"/>
      <c r="U284" s="843">
        <v>1</v>
      </c>
      <c r="V284" s="844">
        <f>SUM(J284:L284)*H284</f>
        <v>0</v>
      </c>
      <c r="W284" s="845">
        <f>SUM(M284:O284)*H284</f>
        <v>0.4</v>
      </c>
      <c r="X284" s="845">
        <f>SUM(P284:R284)*H284</f>
        <v>0.4</v>
      </c>
      <c r="Y284" s="845">
        <f>SUM(S284:U284)*H284</f>
        <v>0.4</v>
      </c>
      <c r="Z284" s="965">
        <f>MAX(V284:Y284)</f>
        <v>0.4</v>
      </c>
      <c r="AA284" s="1338"/>
      <c r="AB284" s="1304"/>
      <c r="AC284" s="980"/>
      <c r="AD284" s="1534" t="str">
        <f>+IF(Z285&gt;Z284,"SUPERADA",IF(Z285=Z284,"EQUILIBRADA",IF(Z285&lt;Z284,"PARA MEJORAR")))</f>
        <v>PARA MEJORAR</v>
      </c>
      <c r="AE284" s="994" t="s">
        <v>721</v>
      </c>
    </row>
    <row r="285" spans="1:31" ht="24.95" customHeight="1" x14ac:dyDescent="0.2">
      <c r="A285" s="1249"/>
      <c r="B285" s="1351"/>
      <c r="C285" s="1336"/>
      <c r="D285" s="1342"/>
      <c r="E285" s="1342"/>
      <c r="F285" s="1342"/>
      <c r="G285" s="1222"/>
      <c r="H285" s="1339"/>
      <c r="I285" s="823" t="s">
        <v>601</v>
      </c>
      <c r="J285" s="824"/>
      <c r="K285" s="825"/>
      <c r="L285" s="826"/>
      <c r="M285" s="827"/>
      <c r="N285" s="825"/>
      <c r="O285" s="826">
        <v>0</v>
      </c>
      <c r="P285" s="827"/>
      <c r="Q285" s="825"/>
      <c r="R285" s="826"/>
      <c r="S285" s="827"/>
      <c r="T285" s="825"/>
      <c r="U285" s="828"/>
      <c r="V285" s="829">
        <f>SUM(J285:L285)*H284</f>
        <v>0</v>
      </c>
      <c r="W285" s="830">
        <f>SUM(M285:O285)*H284</f>
        <v>0</v>
      </c>
      <c r="X285" s="830">
        <f>SUM(P285:R285)*H284</f>
        <v>0</v>
      </c>
      <c r="Y285" s="830">
        <f>SUM(S285:U285)*H284</f>
        <v>0</v>
      </c>
      <c r="Z285" s="964">
        <f t="shared" ref="Z285" si="140">MAX(V285:Y285)</f>
        <v>0</v>
      </c>
      <c r="AA285" s="1338"/>
      <c r="AB285" s="1304"/>
      <c r="AC285" s="980"/>
      <c r="AD285" s="1534"/>
      <c r="AE285" s="994" t="s">
        <v>721</v>
      </c>
    </row>
    <row r="286" spans="1:31" ht="24.95" customHeight="1" x14ac:dyDescent="0.2">
      <c r="A286" s="1249"/>
      <c r="B286" s="1351"/>
      <c r="C286" s="1336"/>
      <c r="D286" s="1342"/>
      <c r="E286" s="1342"/>
      <c r="F286" s="1342"/>
      <c r="G286" s="1222" t="s">
        <v>729</v>
      </c>
      <c r="H286" s="1339">
        <v>0.2</v>
      </c>
      <c r="I286" s="838" t="s">
        <v>600</v>
      </c>
      <c r="J286" s="839"/>
      <c r="K286" s="840"/>
      <c r="L286" s="841"/>
      <c r="M286" s="842"/>
      <c r="N286" s="840"/>
      <c r="O286" s="841"/>
      <c r="P286" s="842"/>
      <c r="Q286" s="840"/>
      <c r="R286" s="841">
        <v>1</v>
      </c>
      <c r="S286" s="842"/>
      <c r="T286" s="840"/>
      <c r="U286" s="843">
        <v>1</v>
      </c>
      <c r="V286" s="844">
        <f>SUM(J286:L286)*H286</f>
        <v>0</v>
      </c>
      <c r="W286" s="845">
        <f>SUM(M286:O286)*H286</f>
        <v>0</v>
      </c>
      <c r="X286" s="845">
        <f>SUM(P286:R286)*H286</f>
        <v>0.2</v>
      </c>
      <c r="Y286" s="845">
        <f>SUM(S286:U286)*H286</f>
        <v>0.2</v>
      </c>
      <c r="Z286" s="965">
        <f>MAX(V286:Y286)</f>
        <v>0.2</v>
      </c>
      <c r="AA286" s="1338"/>
      <c r="AB286" s="1304"/>
      <c r="AC286" s="980"/>
      <c r="AD286" s="1534" t="str">
        <f>+IF(Z287&gt;Z286,"SUPERADA",IF(Z287=Z286,"EQUILIBRADA",IF(Z287&lt;Z286,"PARA MEJORAR")))</f>
        <v>PARA MEJORAR</v>
      </c>
      <c r="AE286" s="994" t="s">
        <v>721</v>
      </c>
    </row>
    <row r="287" spans="1:31" ht="24.95" customHeight="1" thickBot="1" x14ac:dyDescent="0.25">
      <c r="A287" s="1249"/>
      <c r="B287" s="1351"/>
      <c r="C287" s="1336"/>
      <c r="D287" s="1342"/>
      <c r="E287" s="1342"/>
      <c r="F287" s="1342"/>
      <c r="G287" s="1340"/>
      <c r="H287" s="1341"/>
      <c r="I287" s="847" t="s">
        <v>601</v>
      </c>
      <c r="J287" s="848"/>
      <c r="K287" s="849"/>
      <c r="L287" s="850"/>
      <c r="M287" s="851"/>
      <c r="N287" s="849"/>
      <c r="O287" s="850"/>
      <c r="P287" s="851"/>
      <c r="Q287" s="849"/>
      <c r="R287" s="850"/>
      <c r="S287" s="851"/>
      <c r="T287" s="849"/>
      <c r="U287" s="852"/>
      <c r="V287" s="853">
        <f>SUM(J287:L287)*H286</f>
        <v>0</v>
      </c>
      <c r="W287" s="854">
        <f>SUM(M287:O287)*H286</f>
        <v>0</v>
      </c>
      <c r="X287" s="854">
        <f>SUM(P287:R287)*H286</f>
        <v>0</v>
      </c>
      <c r="Y287" s="854">
        <f>SUM(S287:U287)*H286</f>
        <v>0</v>
      </c>
      <c r="Z287" s="966">
        <f t="shared" ref="Z287" si="141">MAX(V287:Y287)</f>
        <v>0</v>
      </c>
      <c r="AA287" s="1349"/>
      <c r="AB287" s="1305"/>
      <c r="AC287" s="981"/>
      <c r="AD287" s="1535"/>
      <c r="AE287" s="994" t="s">
        <v>721</v>
      </c>
    </row>
    <row r="288" spans="1:31" ht="24.95" customHeight="1" x14ac:dyDescent="0.2">
      <c r="A288" s="1249"/>
      <c r="B288" s="1351"/>
      <c r="C288" s="1336"/>
      <c r="D288" s="1344" t="s">
        <v>401</v>
      </c>
      <c r="E288" s="1344" t="s">
        <v>158</v>
      </c>
      <c r="F288" s="1344" t="s">
        <v>234</v>
      </c>
      <c r="G288" s="1345" t="s">
        <v>730</v>
      </c>
      <c r="H288" s="1348">
        <v>0.4</v>
      </c>
      <c r="I288" s="815" t="s">
        <v>600</v>
      </c>
      <c r="J288" s="816"/>
      <c r="K288" s="817"/>
      <c r="L288" s="818">
        <v>1</v>
      </c>
      <c r="M288" s="819"/>
      <c r="N288" s="817"/>
      <c r="O288" s="818">
        <v>1</v>
      </c>
      <c r="P288" s="819"/>
      <c r="Q288" s="817"/>
      <c r="R288" s="818">
        <v>1</v>
      </c>
      <c r="S288" s="819"/>
      <c r="T288" s="834"/>
      <c r="U288" s="837">
        <v>1</v>
      </c>
      <c r="V288" s="821">
        <f>SUM(J288:L288)*H288</f>
        <v>0.4</v>
      </c>
      <c r="W288" s="822">
        <f>SUM(M288:O288)*H288</f>
        <v>0.4</v>
      </c>
      <c r="X288" s="822">
        <f>SUM(P288:R288)*H288</f>
        <v>0.4</v>
      </c>
      <c r="Y288" s="822">
        <f>SUM(S288:U288)*H288</f>
        <v>0.4</v>
      </c>
      <c r="Z288" s="963">
        <f>MAX(V288:Y288)</f>
        <v>0.4</v>
      </c>
      <c r="AA288" s="1338" t="s">
        <v>1162</v>
      </c>
      <c r="AB288" s="1303">
        <v>38</v>
      </c>
      <c r="AC288" s="979"/>
      <c r="AD288" s="1533" t="str">
        <f>+IF(Z289&gt;Z288,"SUPERADA",IF(Z289=Z288,"EQUILIBRADA",IF(Z289&lt;Z288,"PARA MEJORAR")))</f>
        <v>EQUILIBRADA</v>
      </c>
      <c r="AE288" s="994" t="s">
        <v>721</v>
      </c>
    </row>
    <row r="289" spans="1:31" ht="24.95" customHeight="1" x14ac:dyDescent="0.2">
      <c r="A289" s="1249"/>
      <c r="B289" s="1351"/>
      <c r="C289" s="1336"/>
      <c r="D289" s="1342"/>
      <c r="E289" s="1342"/>
      <c r="F289" s="1342"/>
      <c r="G289" s="1222"/>
      <c r="H289" s="1339"/>
      <c r="I289" s="823" t="s">
        <v>601</v>
      </c>
      <c r="J289" s="824"/>
      <c r="K289" s="825"/>
      <c r="L289" s="826">
        <v>1</v>
      </c>
      <c r="M289" s="827"/>
      <c r="N289" s="825"/>
      <c r="O289" s="826">
        <v>1</v>
      </c>
      <c r="P289" s="827"/>
      <c r="Q289" s="825"/>
      <c r="R289" s="826"/>
      <c r="S289" s="827"/>
      <c r="T289" s="825"/>
      <c r="U289" s="828"/>
      <c r="V289" s="829">
        <f>SUM(J289:L289)*H288</f>
        <v>0.4</v>
      </c>
      <c r="W289" s="830">
        <f>SUM(M289:O289)*H288</f>
        <v>0.4</v>
      </c>
      <c r="X289" s="830">
        <f>SUM(P289:R289)*H288</f>
        <v>0</v>
      </c>
      <c r="Y289" s="830">
        <f>SUM(S289:U289)*H288</f>
        <v>0</v>
      </c>
      <c r="Z289" s="964">
        <f t="shared" ref="Z289" si="142">MAX(V289:Y289)</f>
        <v>0.4</v>
      </c>
      <c r="AA289" s="1338"/>
      <c r="AB289" s="1304"/>
      <c r="AC289" s="980"/>
      <c r="AD289" s="1534"/>
      <c r="AE289" s="994" t="s">
        <v>721</v>
      </c>
    </row>
    <row r="290" spans="1:31" ht="24.95" customHeight="1" x14ac:dyDescent="0.2">
      <c r="A290" s="1249"/>
      <c r="B290" s="1351"/>
      <c r="C290" s="1336"/>
      <c r="D290" s="1342"/>
      <c r="E290" s="1342"/>
      <c r="F290" s="1342"/>
      <c r="G290" s="1222" t="s">
        <v>731</v>
      </c>
      <c r="H290" s="1339">
        <v>0.3</v>
      </c>
      <c r="I290" s="838" t="s">
        <v>600</v>
      </c>
      <c r="J290" s="839"/>
      <c r="K290" s="840"/>
      <c r="L290" s="841"/>
      <c r="M290" s="842"/>
      <c r="N290" s="840"/>
      <c r="O290" s="841">
        <v>1</v>
      </c>
      <c r="P290" s="842"/>
      <c r="Q290" s="840"/>
      <c r="R290" s="841">
        <v>1</v>
      </c>
      <c r="S290" s="842"/>
      <c r="T290" s="840"/>
      <c r="U290" s="843">
        <v>1</v>
      </c>
      <c r="V290" s="844">
        <f>SUM(J290:L290)*H290</f>
        <v>0</v>
      </c>
      <c r="W290" s="845">
        <f>SUM(M290:O290)*H290</f>
        <v>0.3</v>
      </c>
      <c r="X290" s="845">
        <f>SUM(P290:R290)*H290</f>
        <v>0.3</v>
      </c>
      <c r="Y290" s="845">
        <f>SUM(S290:U290)*H290</f>
        <v>0.3</v>
      </c>
      <c r="Z290" s="965">
        <f>MAX(V290:Y290)</f>
        <v>0.3</v>
      </c>
      <c r="AA290" s="1338"/>
      <c r="AB290" s="1304"/>
      <c r="AC290" s="980"/>
      <c r="AD290" s="1534" t="str">
        <f>+IF(Z291&gt;Z290,"SUPERADA",IF(Z291=Z290,"EQUILIBRADA",IF(Z291&lt;Z290,"PARA MEJORAR")))</f>
        <v>EQUILIBRADA</v>
      </c>
      <c r="AE290" s="994" t="s">
        <v>721</v>
      </c>
    </row>
    <row r="291" spans="1:31" ht="24.95" customHeight="1" x14ac:dyDescent="0.2">
      <c r="A291" s="1249"/>
      <c r="B291" s="1351"/>
      <c r="C291" s="1336"/>
      <c r="D291" s="1342"/>
      <c r="E291" s="1342"/>
      <c r="F291" s="1342"/>
      <c r="G291" s="1222"/>
      <c r="H291" s="1339"/>
      <c r="I291" s="823" t="s">
        <v>601</v>
      </c>
      <c r="J291" s="824"/>
      <c r="K291" s="825"/>
      <c r="L291" s="826"/>
      <c r="M291" s="827"/>
      <c r="N291" s="825"/>
      <c r="O291" s="826">
        <v>1</v>
      </c>
      <c r="P291" s="827"/>
      <c r="Q291" s="825"/>
      <c r="R291" s="826"/>
      <c r="S291" s="827"/>
      <c r="T291" s="825"/>
      <c r="U291" s="828"/>
      <c r="V291" s="829">
        <f>SUM(J291:L291)*H290</f>
        <v>0</v>
      </c>
      <c r="W291" s="830">
        <f>SUM(M291:O291)*H290</f>
        <v>0.3</v>
      </c>
      <c r="X291" s="830">
        <f>SUM(P291:R291)*H290</f>
        <v>0</v>
      </c>
      <c r="Y291" s="830">
        <f>SUM(S291:U291)*H290</f>
        <v>0</v>
      </c>
      <c r="Z291" s="964">
        <f t="shared" ref="Z291" si="143">MAX(V291:Y291)</f>
        <v>0.3</v>
      </c>
      <c r="AA291" s="1338"/>
      <c r="AB291" s="1304"/>
      <c r="AC291" s="980"/>
      <c r="AD291" s="1534"/>
      <c r="AE291" s="994" t="s">
        <v>721</v>
      </c>
    </row>
    <row r="292" spans="1:31" ht="24.95" customHeight="1" x14ac:dyDescent="0.2">
      <c r="A292" s="1249"/>
      <c r="B292" s="1351"/>
      <c r="C292" s="1336"/>
      <c r="D292" s="1342"/>
      <c r="E292" s="1342"/>
      <c r="F292" s="1342"/>
      <c r="G292" s="1222" t="s">
        <v>732</v>
      </c>
      <c r="H292" s="1339">
        <v>0.3</v>
      </c>
      <c r="I292" s="838" t="s">
        <v>600</v>
      </c>
      <c r="J292" s="839"/>
      <c r="K292" s="840"/>
      <c r="L292" s="841"/>
      <c r="M292" s="842"/>
      <c r="N292" s="840"/>
      <c r="O292" s="841"/>
      <c r="P292" s="842"/>
      <c r="Q292" s="840"/>
      <c r="R292" s="841">
        <v>1</v>
      </c>
      <c r="S292" s="842"/>
      <c r="T292" s="840"/>
      <c r="U292" s="843">
        <v>1</v>
      </c>
      <c r="V292" s="844">
        <f>SUM(J292:L292)*H292</f>
        <v>0</v>
      </c>
      <c r="W292" s="845">
        <f>SUM(M292:O292)*H292</f>
        <v>0</v>
      </c>
      <c r="X292" s="845">
        <f>SUM(P292:R292)*H292</f>
        <v>0.3</v>
      </c>
      <c r="Y292" s="845">
        <f>SUM(S292:U292)*H292</f>
        <v>0.3</v>
      </c>
      <c r="Z292" s="965">
        <f>MAX(V292:Y292)</f>
        <v>0.3</v>
      </c>
      <c r="AA292" s="1338"/>
      <c r="AB292" s="1304"/>
      <c r="AC292" s="980"/>
      <c r="AD292" s="1534" t="str">
        <f>+IF(Z293&gt;Z292,"SUPERADA",IF(Z293=Z292,"EQUILIBRADA",IF(Z293&lt;Z292,"PARA MEJORAR")))</f>
        <v>PARA MEJORAR</v>
      </c>
      <c r="AE292" s="994" t="s">
        <v>721</v>
      </c>
    </row>
    <row r="293" spans="1:31" ht="24.95" customHeight="1" thickBot="1" x14ac:dyDescent="0.25">
      <c r="A293" s="1249"/>
      <c r="B293" s="1351"/>
      <c r="C293" s="1336"/>
      <c r="D293" s="1342"/>
      <c r="E293" s="1342"/>
      <c r="F293" s="1342"/>
      <c r="G293" s="1340"/>
      <c r="H293" s="1341"/>
      <c r="I293" s="847" t="s">
        <v>601</v>
      </c>
      <c r="J293" s="848"/>
      <c r="K293" s="849"/>
      <c r="L293" s="850"/>
      <c r="M293" s="851"/>
      <c r="N293" s="849"/>
      <c r="O293" s="850"/>
      <c r="P293" s="851"/>
      <c r="Q293" s="849"/>
      <c r="R293" s="850"/>
      <c r="S293" s="851"/>
      <c r="T293" s="849"/>
      <c r="U293" s="852"/>
      <c r="V293" s="853">
        <f>SUM(J293:L293)*H292</f>
        <v>0</v>
      </c>
      <c r="W293" s="854">
        <f>SUM(M293:O293)*H292</f>
        <v>0</v>
      </c>
      <c r="X293" s="854">
        <f>SUM(P293:R293)*H292</f>
        <v>0</v>
      </c>
      <c r="Y293" s="854">
        <f>SUM(S293:U293)*H292</f>
        <v>0</v>
      </c>
      <c r="Z293" s="966">
        <f t="shared" ref="Z293" si="144">MAX(V293:Y293)</f>
        <v>0</v>
      </c>
      <c r="AA293" s="1338"/>
      <c r="AB293" s="1304"/>
      <c r="AC293" s="981"/>
      <c r="AD293" s="1535"/>
      <c r="AE293" s="994" t="s">
        <v>721</v>
      </c>
    </row>
    <row r="294" spans="1:31" ht="24.95" customHeight="1" x14ac:dyDescent="0.2">
      <c r="A294" s="1249"/>
      <c r="B294" s="1351"/>
      <c r="C294" s="1336"/>
      <c r="D294" s="1344" t="s">
        <v>235</v>
      </c>
      <c r="E294" s="1344" t="s">
        <v>159</v>
      </c>
      <c r="F294" s="1344" t="s">
        <v>160</v>
      </c>
      <c r="G294" s="1345" t="s">
        <v>730</v>
      </c>
      <c r="H294" s="1348">
        <v>0.33</v>
      </c>
      <c r="I294" s="815" t="s">
        <v>600</v>
      </c>
      <c r="J294" s="816"/>
      <c r="K294" s="817"/>
      <c r="L294" s="818">
        <v>1</v>
      </c>
      <c r="M294" s="819"/>
      <c r="N294" s="817"/>
      <c r="O294" s="818">
        <v>1</v>
      </c>
      <c r="P294" s="819"/>
      <c r="Q294" s="817"/>
      <c r="R294" s="818">
        <v>1</v>
      </c>
      <c r="S294" s="819"/>
      <c r="T294" s="834"/>
      <c r="U294" s="837">
        <v>1</v>
      </c>
      <c r="V294" s="821">
        <f>SUM(J294:L294)*H294</f>
        <v>0.33</v>
      </c>
      <c r="W294" s="822">
        <f>SUM(M294:O294)*H294</f>
        <v>0.33</v>
      </c>
      <c r="X294" s="822">
        <f>SUM(P294:R294)*H294</f>
        <v>0.33</v>
      </c>
      <c r="Y294" s="822">
        <f>SUM(S294:U294)*H294</f>
        <v>0.33</v>
      </c>
      <c r="Z294" s="963">
        <f>MAX(V294:Y294)</f>
        <v>0.33</v>
      </c>
      <c r="AA294" s="1337" t="s">
        <v>1068</v>
      </c>
      <c r="AB294" s="1303">
        <v>39</v>
      </c>
      <c r="AC294" s="979"/>
      <c r="AD294" s="1533" t="str">
        <f>+IF(Z295&gt;Z294,"SUPERADA",IF(Z295=Z294,"EQUILIBRADA",IF(Z295&lt;Z294,"PARA MEJORAR")))</f>
        <v>EQUILIBRADA</v>
      </c>
      <c r="AE294" s="994" t="s">
        <v>721</v>
      </c>
    </row>
    <row r="295" spans="1:31" ht="24.95" customHeight="1" x14ac:dyDescent="0.2">
      <c r="A295" s="1249"/>
      <c r="B295" s="1351"/>
      <c r="C295" s="1336"/>
      <c r="D295" s="1342"/>
      <c r="E295" s="1342"/>
      <c r="F295" s="1342"/>
      <c r="G295" s="1222"/>
      <c r="H295" s="1339"/>
      <c r="I295" s="823" t="s">
        <v>601</v>
      </c>
      <c r="J295" s="824"/>
      <c r="K295" s="825"/>
      <c r="L295" s="826">
        <v>1</v>
      </c>
      <c r="M295" s="827"/>
      <c r="N295" s="825"/>
      <c r="O295" s="826">
        <v>1</v>
      </c>
      <c r="P295" s="827"/>
      <c r="Q295" s="825"/>
      <c r="R295" s="826"/>
      <c r="S295" s="827"/>
      <c r="T295" s="825"/>
      <c r="U295" s="828"/>
      <c r="V295" s="829">
        <f>SUM(J295:L295)*H294</f>
        <v>0.33</v>
      </c>
      <c r="W295" s="830">
        <f>SUM(M295:O295)*H294</f>
        <v>0.33</v>
      </c>
      <c r="X295" s="830">
        <f>SUM(P295:R295)*H294</f>
        <v>0</v>
      </c>
      <c r="Y295" s="830">
        <f>SUM(S295:U295)*H294</f>
        <v>0</v>
      </c>
      <c r="Z295" s="964">
        <f t="shared" ref="Z295" si="145">MAX(V295:Y295)</f>
        <v>0.33</v>
      </c>
      <c r="AA295" s="1338"/>
      <c r="AB295" s="1304"/>
      <c r="AC295" s="980"/>
      <c r="AD295" s="1534"/>
      <c r="AE295" s="994" t="s">
        <v>721</v>
      </c>
    </row>
    <row r="296" spans="1:31" ht="24.95" customHeight="1" x14ac:dyDescent="0.2">
      <c r="A296" s="1249"/>
      <c r="B296" s="1351"/>
      <c r="C296" s="1336"/>
      <c r="D296" s="1342"/>
      <c r="E296" s="1342"/>
      <c r="F296" s="1342"/>
      <c r="G296" s="1222" t="s">
        <v>731</v>
      </c>
      <c r="H296" s="1339">
        <v>0.33</v>
      </c>
      <c r="I296" s="838" t="s">
        <v>600</v>
      </c>
      <c r="J296" s="839"/>
      <c r="K296" s="840"/>
      <c r="L296" s="841"/>
      <c r="M296" s="842"/>
      <c r="N296" s="840"/>
      <c r="O296" s="841">
        <v>1</v>
      </c>
      <c r="P296" s="842"/>
      <c r="Q296" s="840"/>
      <c r="R296" s="841">
        <v>1</v>
      </c>
      <c r="S296" s="842"/>
      <c r="T296" s="840"/>
      <c r="U296" s="843">
        <v>1</v>
      </c>
      <c r="V296" s="844">
        <f>SUM(J296:L296)*H296</f>
        <v>0</v>
      </c>
      <c r="W296" s="845">
        <f>SUM(M296:O296)*H296</f>
        <v>0.33</v>
      </c>
      <c r="X296" s="845">
        <f>SUM(P296:R296)*H296</f>
        <v>0.33</v>
      </c>
      <c r="Y296" s="845">
        <f>SUM(S296:U296)*H296</f>
        <v>0.33</v>
      </c>
      <c r="Z296" s="965">
        <f>MAX(V296:Y296)</f>
        <v>0.33</v>
      </c>
      <c r="AA296" s="1338"/>
      <c r="AB296" s="1304"/>
      <c r="AC296" s="980"/>
      <c r="AD296" s="1534" t="str">
        <f>+IF(Z297&gt;Z296,"SUPERADA",IF(Z297=Z296,"EQUILIBRADA",IF(Z297&lt;Z296,"PARA MEJORAR")))</f>
        <v>PARA MEJORAR</v>
      </c>
      <c r="AE296" s="994" t="s">
        <v>721</v>
      </c>
    </row>
    <row r="297" spans="1:31" ht="24.95" customHeight="1" x14ac:dyDescent="0.2">
      <c r="A297" s="1249"/>
      <c r="B297" s="1351"/>
      <c r="C297" s="1336"/>
      <c r="D297" s="1342"/>
      <c r="E297" s="1342"/>
      <c r="F297" s="1342"/>
      <c r="G297" s="1222"/>
      <c r="H297" s="1339"/>
      <c r="I297" s="823" t="s">
        <v>601</v>
      </c>
      <c r="J297" s="824"/>
      <c r="K297" s="825"/>
      <c r="L297" s="826"/>
      <c r="M297" s="827"/>
      <c r="N297" s="825"/>
      <c r="O297" s="826">
        <v>0.1</v>
      </c>
      <c r="P297" s="827"/>
      <c r="Q297" s="825"/>
      <c r="R297" s="826"/>
      <c r="S297" s="827"/>
      <c r="T297" s="825"/>
      <c r="U297" s="828"/>
      <c r="V297" s="829">
        <f>SUM(J297:L297)*H296</f>
        <v>0</v>
      </c>
      <c r="W297" s="830">
        <f>SUM(M297:O297)*H296</f>
        <v>3.3000000000000002E-2</v>
      </c>
      <c r="X297" s="830">
        <f>SUM(P297:R297)*H296</f>
        <v>0</v>
      </c>
      <c r="Y297" s="830">
        <f>SUM(S297:U297)*H296</f>
        <v>0</v>
      </c>
      <c r="Z297" s="964">
        <f t="shared" ref="Z297" si="146">MAX(V297:Y297)</f>
        <v>3.3000000000000002E-2</v>
      </c>
      <c r="AA297" s="1338"/>
      <c r="AB297" s="1304"/>
      <c r="AC297" s="980"/>
      <c r="AD297" s="1534"/>
      <c r="AE297" s="994" t="s">
        <v>721</v>
      </c>
    </row>
    <row r="298" spans="1:31" ht="24.95" customHeight="1" x14ac:dyDescent="0.2">
      <c r="A298" s="1249"/>
      <c r="B298" s="1351"/>
      <c r="C298" s="1336"/>
      <c r="D298" s="1342"/>
      <c r="E298" s="1342"/>
      <c r="F298" s="1342"/>
      <c r="G298" s="1222" t="s">
        <v>732</v>
      </c>
      <c r="H298" s="1339">
        <v>0.34</v>
      </c>
      <c r="I298" s="838" t="s">
        <v>600</v>
      </c>
      <c r="J298" s="839"/>
      <c r="K298" s="840"/>
      <c r="L298" s="841"/>
      <c r="M298" s="842"/>
      <c r="N298" s="840"/>
      <c r="O298" s="841"/>
      <c r="P298" s="842"/>
      <c r="Q298" s="840"/>
      <c r="R298" s="841">
        <v>1</v>
      </c>
      <c r="S298" s="842"/>
      <c r="T298" s="840"/>
      <c r="U298" s="843">
        <v>1</v>
      </c>
      <c r="V298" s="844">
        <f>SUM(J298:L298)*H298</f>
        <v>0</v>
      </c>
      <c r="W298" s="845">
        <f>SUM(M298:O298)*H298</f>
        <v>0</v>
      </c>
      <c r="X298" s="845">
        <f>SUM(P298:R298)*H298</f>
        <v>0.34</v>
      </c>
      <c r="Y298" s="845">
        <f>SUM(S298:U298)*H298</f>
        <v>0.34</v>
      </c>
      <c r="Z298" s="965">
        <f>MAX(V298:Y298)</f>
        <v>0.34</v>
      </c>
      <c r="AA298" s="1338"/>
      <c r="AB298" s="1304"/>
      <c r="AC298" s="980"/>
      <c r="AD298" s="1534" t="str">
        <f>+IF(Z299&gt;Z298,"SUPERADA",IF(Z299=Z298,"EQUILIBRADA",IF(Z299&lt;Z298,"PARA MEJORAR")))</f>
        <v>PARA MEJORAR</v>
      </c>
      <c r="AE298" s="994" t="s">
        <v>721</v>
      </c>
    </row>
    <row r="299" spans="1:31" ht="24.95" customHeight="1" thickBot="1" x14ac:dyDescent="0.25">
      <c r="A299" s="1249"/>
      <c r="B299" s="1351"/>
      <c r="C299" s="1336"/>
      <c r="D299" s="1342"/>
      <c r="E299" s="1342"/>
      <c r="F299" s="1343"/>
      <c r="G299" s="1340"/>
      <c r="H299" s="1341"/>
      <c r="I299" s="847" t="s">
        <v>601</v>
      </c>
      <c r="J299" s="848"/>
      <c r="K299" s="849"/>
      <c r="L299" s="850"/>
      <c r="M299" s="851"/>
      <c r="N299" s="849"/>
      <c r="O299" s="850"/>
      <c r="P299" s="851"/>
      <c r="Q299" s="849"/>
      <c r="R299" s="850"/>
      <c r="S299" s="851"/>
      <c r="T299" s="849"/>
      <c r="U299" s="852"/>
      <c r="V299" s="853">
        <f>SUM(J299:L299)*H298</f>
        <v>0</v>
      </c>
      <c r="W299" s="854">
        <f>SUM(M299:O299)*H298</f>
        <v>0</v>
      </c>
      <c r="X299" s="854">
        <f>SUM(P299:R299)*H298</f>
        <v>0</v>
      </c>
      <c r="Y299" s="854">
        <f>SUM(S299:U299)*H298</f>
        <v>0</v>
      </c>
      <c r="Z299" s="966">
        <f t="shared" ref="Z299" si="147">MAX(V299:Y299)</f>
        <v>0</v>
      </c>
      <c r="AA299" s="1338"/>
      <c r="AB299" s="1305"/>
      <c r="AC299" s="981"/>
      <c r="AD299" s="1535"/>
      <c r="AE299" s="994" t="s">
        <v>721</v>
      </c>
    </row>
    <row r="300" spans="1:31" ht="24.95" customHeight="1" x14ac:dyDescent="0.2">
      <c r="A300" s="1249"/>
      <c r="B300" s="1351"/>
      <c r="C300" s="1335" t="s">
        <v>236</v>
      </c>
      <c r="D300" s="1344" t="s">
        <v>999</v>
      </c>
      <c r="E300" s="1344" t="s">
        <v>238</v>
      </c>
      <c r="F300" s="1342" t="s">
        <v>239</v>
      </c>
      <c r="G300" s="1345" t="s">
        <v>727</v>
      </c>
      <c r="H300" s="1348">
        <v>0.45</v>
      </c>
      <c r="I300" s="815" t="s">
        <v>600</v>
      </c>
      <c r="J300" s="816"/>
      <c r="K300" s="817"/>
      <c r="L300" s="818">
        <v>0.3</v>
      </c>
      <c r="M300" s="819"/>
      <c r="N300" s="817"/>
      <c r="O300" s="818">
        <v>1</v>
      </c>
      <c r="P300" s="819"/>
      <c r="Q300" s="817"/>
      <c r="R300" s="818">
        <v>1</v>
      </c>
      <c r="S300" s="819"/>
      <c r="T300" s="834"/>
      <c r="U300" s="837">
        <v>1</v>
      </c>
      <c r="V300" s="821">
        <f>SUM(J300:L300)*H300</f>
        <v>0.13500000000000001</v>
      </c>
      <c r="W300" s="822">
        <f>SUM(M300:O300)*H300</f>
        <v>0.45</v>
      </c>
      <c r="X300" s="822">
        <f>SUM(P300:R300)*H300</f>
        <v>0.45</v>
      </c>
      <c r="Y300" s="822">
        <f>SUM(S300:U300)*H300</f>
        <v>0.45</v>
      </c>
      <c r="Z300" s="963">
        <f>MAX(V300:Y300)</f>
        <v>0.45</v>
      </c>
      <c r="AA300" s="1337" t="s">
        <v>46</v>
      </c>
      <c r="AB300" s="1304">
        <v>40</v>
      </c>
      <c r="AC300" s="979"/>
      <c r="AD300" s="1533" t="str">
        <f>+IF(Z301&gt;Z300,"SUPERADA",IF(Z301=Z300,"EQUILIBRADA",IF(Z301&lt;Z300,"PARA MEJORAR")))</f>
        <v>EQUILIBRADA</v>
      </c>
      <c r="AE300" s="994" t="s">
        <v>721</v>
      </c>
    </row>
    <row r="301" spans="1:31" ht="24.95" customHeight="1" x14ac:dyDescent="0.2">
      <c r="A301" s="1249"/>
      <c r="B301" s="1351"/>
      <c r="C301" s="1336"/>
      <c r="D301" s="1342"/>
      <c r="E301" s="1342"/>
      <c r="F301" s="1342"/>
      <c r="G301" s="1222"/>
      <c r="H301" s="1339"/>
      <c r="I301" s="823" t="s">
        <v>601</v>
      </c>
      <c r="J301" s="824"/>
      <c r="K301" s="825"/>
      <c r="L301" s="826">
        <v>0.45</v>
      </c>
      <c r="M301" s="827"/>
      <c r="N301" s="825"/>
      <c r="O301" s="826">
        <v>1</v>
      </c>
      <c r="P301" s="827"/>
      <c r="Q301" s="825"/>
      <c r="R301" s="826"/>
      <c r="S301" s="827"/>
      <c r="T301" s="825"/>
      <c r="U301" s="828"/>
      <c r="V301" s="829">
        <f>SUM(J301:L301)*H300</f>
        <v>0.20250000000000001</v>
      </c>
      <c r="W301" s="830">
        <f>SUM(M301:O301)*H300</f>
        <v>0.45</v>
      </c>
      <c r="X301" s="830">
        <f>SUM(P301:R301)*H300</f>
        <v>0</v>
      </c>
      <c r="Y301" s="830">
        <f>SUM(S301:U301)*H300</f>
        <v>0</v>
      </c>
      <c r="Z301" s="964">
        <f t="shared" ref="Z301" si="148">MAX(V301:Y301)</f>
        <v>0.45</v>
      </c>
      <c r="AA301" s="1338"/>
      <c r="AB301" s="1304"/>
      <c r="AC301" s="980"/>
      <c r="AD301" s="1534"/>
      <c r="AE301" s="994" t="s">
        <v>721</v>
      </c>
    </row>
    <row r="302" spans="1:31" ht="24.95" customHeight="1" x14ac:dyDescent="0.2">
      <c r="A302" s="1249"/>
      <c r="B302" s="1351"/>
      <c r="C302" s="1336"/>
      <c r="D302" s="1342"/>
      <c r="E302" s="1342"/>
      <c r="F302" s="1342"/>
      <c r="G302" s="1222" t="s">
        <v>728</v>
      </c>
      <c r="H302" s="1339">
        <v>0.3</v>
      </c>
      <c r="I302" s="838" t="s">
        <v>600</v>
      </c>
      <c r="J302" s="839"/>
      <c r="K302" s="840"/>
      <c r="L302" s="841">
        <v>0.1</v>
      </c>
      <c r="M302" s="842"/>
      <c r="N302" s="840"/>
      <c r="O302" s="841">
        <v>1</v>
      </c>
      <c r="P302" s="842"/>
      <c r="Q302" s="840"/>
      <c r="R302" s="841">
        <v>1</v>
      </c>
      <c r="S302" s="842"/>
      <c r="T302" s="840"/>
      <c r="U302" s="843">
        <v>1</v>
      </c>
      <c r="V302" s="844">
        <f>SUM(J302:L302)*H302</f>
        <v>0.03</v>
      </c>
      <c r="W302" s="845">
        <f>SUM(M302:O302)*H302</f>
        <v>0.3</v>
      </c>
      <c r="X302" s="845">
        <f>SUM(P302:R302)*H302</f>
        <v>0.3</v>
      </c>
      <c r="Y302" s="845">
        <f>SUM(S302:U302)*H302</f>
        <v>0.3</v>
      </c>
      <c r="Z302" s="965">
        <f>MAX(V302:Y302)</f>
        <v>0.3</v>
      </c>
      <c r="AA302" s="1338"/>
      <c r="AB302" s="1304"/>
      <c r="AC302" s="980"/>
      <c r="AD302" s="1534" t="str">
        <f>+IF(Z303&gt;Z302,"SUPERADA",IF(Z303=Z302,"EQUILIBRADA",IF(Z303&lt;Z302,"PARA MEJORAR")))</f>
        <v>EQUILIBRADA</v>
      </c>
      <c r="AE302" s="994" t="s">
        <v>721</v>
      </c>
    </row>
    <row r="303" spans="1:31" ht="24.95" customHeight="1" x14ac:dyDescent="0.2">
      <c r="A303" s="1249"/>
      <c r="B303" s="1351"/>
      <c r="C303" s="1336"/>
      <c r="D303" s="1342"/>
      <c r="E303" s="1342"/>
      <c r="F303" s="1342"/>
      <c r="G303" s="1222"/>
      <c r="H303" s="1339"/>
      <c r="I303" s="823" t="s">
        <v>601</v>
      </c>
      <c r="J303" s="824"/>
      <c r="K303" s="825"/>
      <c r="L303" s="826">
        <v>0.06</v>
      </c>
      <c r="M303" s="827"/>
      <c r="N303" s="825"/>
      <c r="O303" s="826">
        <v>1</v>
      </c>
      <c r="P303" s="827"/>
      <c r="Q303" s="825"/>
      <c r="R303" s="826"/>
      <c r="S303" s="827"/>
      <c r="T303" s="825"/>
      <c r="U303" s="828"/>
      <c r="V303" s="829">
        <f>SUM(J303:L303)*H302</f>
        <v>1.7999999999999999E-2</v>
      </c>
      <c r="W303" s="830">
        <f>SUM(M303:O303)*H302</f>
        <v>0.3</v>
      </c>
      <c r="X303" s="830">
        <f>SUM(P303:R303)*H302</f>
        <v>0</v>
      </c>
      <c r="Y303" s="830">
        <f>SUM(S303:U303)*H302</f>
        <v>0</v>
      </c>
      <c r="Z303" s="964">
        <f t="shared" ref="Z303" si="149">MAX(V303:Y303)</f>
        <v>0.3</v>
      </c>
      <c r="AA303" s="1338"/>
      <c r="AB303" s="1304"/>
      <c r="AC303" s="980"/>
      <c r="AD303" s="1534"/>
      <c r="AE303" s="994" t="s">
        <v>721</v>
      </c>
    </row>
    <row r="304" spans="1:31" ht="24.95" customHeight="1" x14ac:dyDescent="0.2">
      <c r="A304" s="1249"/>
      <c r="B304" s="1351"/>
      <c r="C304" s="1336"/>
      <c r="D304" s="1342"/>
      <c r="E304" s="1342"/>
      <c r="F304" s="1342"/>
      <c r="G304" s="1222" t="s">
        <v>729</v>
      </c>
      <c r="H304" s="1339">
        <v>0.25</v>
      </c>
      <c r="I304" s="838" t="s">
        <v>600</v>
      </c>
      <c r="J304" s="839"/>
      <c r="K304" s="840"/>
      <c r="L304" s="841"/>
      <c r="M304" s="842"/>
      <c r="N304" s="840"/>
      <c r="O304" s="841">
        <v>0.2</v>
      </c>
      <c r="P304" s="842"/>
      <c r="Q304" s="840"/>
      <c r="R304" s="841">
        <v>1</v>
      </c>
      <c r="S304" s="842"/>
      <c r="T304" s="840"/>
      <c r="U304" s="843">
        <v>1</v>
      </c>
      <c r="V304" s="844">
        <f>SUM(J304:L304)*H304</f>
        <v>0</v>
      </c>
      <c r="W304" s="845">
        <f>SUM(M304:O304)*H304</f>
        <v>0.05</v>
      </c>
      <c r="X304" s="845">
        <f>SUM(P304:R304)*H304</f>
        <v>0.25</v>
      </c>
      <c r="Y304" s="845">
        <f>SUM(S304:U304)*H304</f>
        <v>0.25</v>
      </c>
      <c r="Z304" s="965">
        <f>MAX(V304:Y304)</f>
        <v>0.25</v>
      </c>
      <c r="AA304" s="1338"/>
      <c r="AB304" s="1304"/>
      <c r="AC304" s="980"/>
      <c r="AD304" s="1534" t="str">
        <f>+IF(Z305&gt;Z304,"SUPERADA",IF(Z305=Z304,"EQUILIBRADA",IF(Z305&lt;Z304,"PARA MEJORAR")))</f>
        <v>PARA MEJORAR</v>
      </c>
      <c r="AE304" s="994" t="s">
        <v>721</v>
      </c>
    </row>
    <row r="305" spans="1:31" ht="24.95" customHeight="1" thickBot="1" x14ac:dyDescent="0.25">
      <c r="A305" s="1249"/>
      <c r="B305" s="1351"/>
      <c r="C305" s="1336"/>
      <c r="D305" s="1342"/>
      <c r="E305" s="1342"/>
      <c r="F305" s="1343"/>
      <c r="G305" s="1340"/>
      <c r="H305" s="1341"/>
      <c r="I305" s="847" t="s">
        <v>601</v>
      </c>
      <c r="J305" s="848"/>
      <c r="K305" s="849"/>
      <c r="L305" s="850"/>
      <c r="M305" s="851"/>
      <c r="N305" s="849"/>
      <c r="O305" s="850">
        <v>0.8</v>
      </c>
      <c r="P305" s="851"/>
      <c r="Q305" s="849"/>
      <c r="R305" s="850"/>
      <c r="S305" s="851"/>
      <c r="T305" s="849"/>
      <c r="U305" s="852"/>
      <c r="V305" s="853">
        <f>SUM(J305:L305)*H304</f>
        <v>0</v>
      </c>
      <c r="W305" s="854">
        <f>SUM(M305:O305)*H304</f>
        <v>0.2</v>
      </c>
      <c r="X305" s="854">
        <f>SUM(P305:R305)*H304</f>
        <v>0</v>
      </c>
      <c r="Y305" s="854">
        <f>SUM(S305:U305)*H304</f>
        <v>0</v>
      </c>
      <c r="Z305" s="966">
        <f t="shared" ref="Z305" si="150">MAX(V305:Y305)</f>
        <v>0.2</v>
      </c>
      <c r="AA305" s="1338"/>
      <c r="AB305" s="1305"/>
      <c r="AC305" s="981"/>
      <c r="AD305" s="1535"/>
      <c r="AE305" s="994" t="s">
        <v>721</v>
      </c>
    </row>
    <row r="306" spans="1:31" ht="24.95" customHeight="1" x14ac:dyDescent="0.2">
      <c r="A306" s="1249"/>
      <c r="B306" s="1351"/>
      <c r="C306" s="1336"/>
      <c r="D306" s="1344" t="s">
        <v>241</v>
      </c>
      <c r="E306" s="1344" t="s">
        <v>242</v>
      </c>
      <c r="F306" s="1342" t="s">
        <v>243</v>
      </c>
      <c r="G306" s="1345" t="s">
        <v>733</v>
      </c>
      <c r="H306" s="1346">
        <v>0.2</v>
      </c>
      <c r="I306" s="832" t="s">
        <v>600</v>
      </c>
      <c r="J306" s="833"/>
      <c r="K306" s="834"/>
      <c r="L306" s="835">
        <v>0.2</v>
      </c>
      <c r="M306" s="836"/>
      <c r="N306" s="834"/>
      <c r="O306" s="835">
        <v>0.6</v>
      </c>
      <c r="P306" s="836"/>
      <c r="Q306" s="834"/>
      <c r="R306" s="835">
        <v>1</v>
      </c>
      <c r="S306" s="836"/>
      <c r="T306" s="834"/>
      <c r="U306" s="837">
        <v>1</v>
      </c>
      <c r="V306" s="821">
        <f>SUM(J306:L306)*H306</f>
        <v>4.0000000000000008E-2</v>
      </c>
      <c r="W306" s="822">
        <f>SUM(M306:O306)*H306</f>
        <v>0.12</v>
      </c>
      <c r="X306" s="822">
        <f>SUM(P306:R306)*H306</f>
        <v>0.2</v>
      </c>
      <c r="Y306" s="822">
        <f>SUM(S306:U306)*H306</f>
        <v>0.2</v>
      </c>
      <c r="Z306" s="963">
        <f>MAX(V306:Y306)</f>
        <v>0.2</v>
      </c>
      <c r="AA306" s="1337" t="s">
        <v>1163</v>
      </c>
      <c r="AB306" s="1275">
        <v>41</v>
      </c>
      <c r="AC306" s="979"/>
      <c r="AD306" s="1533" t="str">
        <f>+IF(Z307&gt;Z306,"SUPERADA",IF(Z307=Z306,"EQUILIBRADA",IF(Z307&lt;Z306,"PARA MEJORAR")))</f>
        <v>PARA MEJORAR</v>
      </c>
      <c r="AE306" s="994" t="s">
        <v>721</v>
      </c>
    </row>
    <row r="307" spans="1:31" ht="24.95" customHeight="1" x14ac:dyDescent="0.2">
      <c r="A307" s="1249"/>
      <c r="B307" s="1351"/>
      <c r="C307" s="1336"/>
      <c r="D307" s="1342"/>
      <c r="E307" s="1342"/>
      <c r="F307" s="1342"/>
      <c r="G307" s="1222"/>
      <c r="H307" s="1339"/>
      <c r="I307" s="823" t="s">
        <v>601</v>
      </c>
      <c r="J307" s="824"/>
      <c r="K307" s="825"/>
      <c r="L307" s="826">
        <v>0.2</v>
      </c>
      <c r="M307" s="827"/>
      <c r="N307" s="825"/>
      <c r="O307" s="826">
        <v>0.6</v>
      </c>
      <c r="P307" s="827"/>
      <c r="Q307" s="825"/>
      <c r="R307" s="826"/>
      <c r="S307" s="827"/>
      <c r="T307" s="825"/>
      <c r="U307" s="828"/>
      <c r="V307" s="829">
        <f>SUM(J307:L307)*H306</f>
        <v>4.0000000000000008E-2</v>
      </c>
      <c r="W307" s="830">
        <f>SUM(M307:O307)*H306</f>
        <v>0.12</v>
      </c>
      <c r="X307" s="830">
        <f>SUM(P307:R307)*H306</f>
        <v>0</v>
      </c>
      <c r="Y307" s="830">
        <f>SUM(S307:U307)*H306</f>
        <v>0</v>
      </c>
      <c r="Z307" s="964">
        <f t="shared" ref="Z307" si="151">MAX(V307:Y307)</f>
        <v>0.12</v>
      </c>
      <c r="AA307" s="1338"/>
      <c r="AB307" s="1276"/>
      <c r="AC307" s="980"/>
      <c r="AD307" s="1534"/>
      <c r="AE307" s="994" t="s">
        <v>721</v>
      </c>
    </row>
    <row r="308" spans="1:31" ht="24.95" customHeight="1" x14ac:dyDescent="0.2">
      <c r="A308" s="1249"/>
      <c r="B308" s="1351"/>
      <c r="C308" s="1336"/>
      <c r="D308" s="1342"/>
      <c r="E308" s="1342"/>
      <c r="F308" s="1342"/>
      <c r="G308" s="1222" t="s">
        <v>734</v>
      </c>
      <c r="H308" s="1339">
        <v>0.2</v>
      </c>
      <c r="I308" s="838" t="s">
        <v>600</v>
      </c>
      <c r="J308" s="839"/>
      <c r="K308" s="840"/>
      <c r="L308" s="841"/>
      <c r="M308" s="842"/>
      <c r="N308" s="840"/>
      <c r="O308" s="841">
        <v>0.6</v>
      </c>
      <c r="P308" s="842"/>
      <c r="Q308" s="840"/>
      <c r="R308" s="841">
        <v>1</v>
      </c>
      <c r="S308" s="842"/>
      <c r="T308" s="840"/>
      <c r="U308" s="843">
        <v>1</v>
      </c>
      <c r="V308" s="844">
        <f>SUM(J308:L308)*H308</f>
        <v>0</v>
      </c>
      <c r="W308" s="845">
        <f>SUM(M308:O308)*H308</f>
        <v>0.12</v>
      </c>
      <c r="X308" s="845">
        <f>SUM(P308:R308)*H308</f>
        <v>0.2</v>
      </c>
      <c r="Y308" s="845">
        <f>SUM(S308:U308)*H308</f>
        <v>0.2</v>
      </c>
      <c r="Z308" s="965">
        <f>MAX(V308:Y308)</f>
        <v>0.2</v>
      </c>
      <c r="AA308" s="1338"/>
      <c r="AB308" s="1276"/>
      <c r="AC308" s="980"/>
      <c r="AD308" s="1534" t="str">
        <f>+IF(Z309&gt;Z308,"SUPERADA",IF(Z309=Z308,"EQUILIBRADA",IF(Z309&lt;Z308,"PARA MEJORAR")))</f>
        <v>PARA MEJORAR</v>
      </c>
      <c r="AE308" s="994" t="s">
        <v>721</v>
      </c>
    </row>
    <row r="309" spans="1:31" ht="24.95" customHeight="1" x14ac:dyDescent="0.2">
      <c r="A309" s="1249"/>
      <c r="B309" s="1351"/>
      <c r="C309" s="1336"/>
      <c r="D309" s="1342"/>
      <c r="E309" s="1342"/>
      <c r="F309" s="1342"/>
      <c r="G309" s="1222"/>
      <c r="H309" s="1339"/>
      <c r="I309" s="823" t="s">
        <v>601</v>
      </c>
      <c r="J309" s="824"/>
      <c r="K309" s="825"/>
      <c r="L309" s="826"/>
      <c r="M309" s="827"/>
      <c r="N309" s="825"/>
      <c r="O309" s="826">
        <v>0.6</v>
      </c>
      <c r="P309" s="827"/>
      <c r="Q309" s="825"/>
      <c r="R309" s="826"/>
      <c r="S309" s="827"/>
      <c r="T309" s="825"/>
      <c r="U309" s="828"/>
      <c r="V309" s="829">
        <f>SUM(J309:L309)*H308</f>
        <v>0</v>
      </c>
      <c r="W309" s="830">
        <f>SUM(M309:O309)*H308</f>
        <v>0.12</v>
      </c>
      <c r="X309" s="830">
        <f>SUM(P309:R309)*H308</f>
        <v>0</v>
      </c>
      <c r="Y309" s="830">
        <f>SUM(S309:U309)*H308</f>
        <v>0</v>
      </c>
      <c r="Z309" s="964">
        <f t="shared" ref="Z309" si="152">MAX(V309:Y309)</f>
        <v>0.12</v>
      </c>
      <c r="AA309" s="1338"/>
      <c r="AB309" s="1276"/>
      <c r="AC309" s="980"/>
      <c r="AD309" s="1534"/>
      <c r="AE309" s="994" t="s">
        <v>721</v>
      </c>
    </row>
    <row r="310" spans="1:31" ht="24.95" customHeight="1" x14ac:dyDescent="0.2">
      <c r="A310" s="1249"/>
      <c r="B310" s="1351"/>
      <c r="C310" s="1336"/>
      <c r="D310" s="1342"/>
      <c r="E310" s="1342"/>
      <c r="F310" s="1342"/>
      <c r="G310" s="1222" t="s">
        <v>735</v>
      </c>
      <c r="H310" s="1339">
        <v>0.2</v>
      </c>
      <c r="I310" s="838" t="s">
        <v>600</v>
      </c>
      <c r="J310" s="839"/>
      <c r="K310" s="840"/>
      <c r="L310" s="841"/>
      <c r="M310" s="842"/>
      <c r="N310" s="840"/>
      <c r="O310" s="841"/>
      <c r="P310" s="842"/>
      <c r="Q310" s="840"/>
      <c r="R310" s="841">
        <v>0.6</v>
      </c>
      <c r="S310" s="842"/>
      <c r="T310" s="840"/>
      <c r="U310" s="843">
        <v>1</v>
      </c>
      <c r="V310" s="844">
        <f>SUM(J310:L310)*H310</f>
        <v>0</v>
      </c>
      <c r="W310" s="845">
        <f>SUM(M310:O310)*H310</f>
        <v>0</v>
      </c>
      <c r="X310" s="845">
        <f>SUM(P310:R310)*H310</f>
        <v>0.12</v>
      </c>
      <c r="Y310" s="845">
        <f>SUM(S310:U310)*H310</f>
        <v>0.2</v>
      </c>
      <c r="Z310" s="965">
        <f>MAX(V310:Y310)</f>
        <v>0.2</v>
      </c>
      <c r="AA310" s="1338"/>
      <c r="AB310" s="1276"/>
      <c r="AC310" s="980"/>
      <c r="AD310" s="1534" t="str">
        <f>+IF(Z311&gt;Z310,"SUPERADA",IF(Z311=Z310,"EQUILIBRADA",IF(Z311&lt;Z310,"PARA MEJORAR")))</f>
        <v>PARA MEJORAR</v>
      </c>
      <c r="AE310" s="994" t="s">
        <v>721</v>
      </c>
    </row>
    <row r="311" spans="1:31" ht="24.95" customHeight="1" x14ac:dyDescent="0.2">
      <c r="A311" s="1249"/>
      <c r="B311" s="1351"/>
      <c r="C311" s="1336"/>
      <c r="D311" s="1342"/>
      <c r="E311" s="1342"/>
      <c r="F311" s="1342"/>
      <c r="G311" s="1222"/>
      <c r="H311" s="1339"/>
      <c r="I311" s="823" t="s">
        <v>601</v>
      </c>
      <c r="J311" s="824"/>
      <c r="K311" s="825"/>
      <c r="L311" s="826"/>
      <c r="M311" s="827"/>
      <c r="N311" s="825"/>
      <c r="O311" s="826"/>
      <c r="P311" s="827"/>
      <c r="Q311" s="825"/>
      <c r="R311" s="826"/>
      <c r="S311" s="827"/>
      <c r="T311" s="825"/>
      <c r="U311" s="828"/>
      <c r="V311" s="896">
        <f>SUM(J311:L311)*H310</f>
        <v>0</v>
      </c>
      <c r="W311" s="897">
        <f>SUM(M311:O311)*H310</f>
        <v>0</v>
      </c>
      <c r="X311" s="897">
        <f>SUM(P311:R311)*H310</f>
        <v>0</v>
      </c>
      <c r="Y311" s="897">
        <f>SUM(S311:U311)*H310</f>
        <v>0</v>
      </c>
      <c r="Z311" s="969">
        <f t="shared" ref="Z311" si="153">MAX(V311:Y311)</f>
        <v>0</v>
      </c>
      <c r="AA311" s="1338"/>
      <c r="AB311" s="1276"/>
      <c r="AC311" s="980"/>
      <c r="AD311" s="1534"/>
      <c r="AE311" s="994" t="s">
        <v>721</v>
      </c>
    </row>
    <row r="312" spans="1:31" ht="24.95" customHeight="1" x14ac:dyDescent="0.2">
      <c r="A312" s="1249"/>
      <c r="B312" s="1351"/>
      <c r="C312" s="1336"/>
      <c r="D312" s="1342"/>
      <c r="E312" s="1342"/>
      <c r="F312" s="1342"/>
      <c r="G312" s="1222" t="s">
        <v>736</v>
      </c>
      <c r="H312" s="1339">
        <v>0.4</v>
      </c>
      <c r="I312" s="838" t="s">
        <v>600</v>
      </c>
      <c r="J312" s="839"/>
      <c r="K312" s="840"/>
      <c r="L312" s="841">
        <v>0.2</v>
      </c>
      <c r="M312" s="842"/>
      <c r="N312" s="840"/>
      <c r="O312" s="841">
        <v>0.2</v>
      </c>
      <c r="P312" s="842"/>
      <c r="Q312" s="840"/>
      <c r="R312" s="841">
        <v>0.3</v>
      </c>
      <c r="S312" s="842"/>
      <c r="T312" s="840"/>
      <c r="U312" s="843">
        <v>1</v>
      </c>
      <c r="V312" s="844">
        <f>SUM(J312:L312)*H312</f>
        <v>8.0000000000000016E-2</v>
      </c>
      <c r="W312" s="845">
        <f>SUM(M312:O312)*H312</f>
        <v>8.0000000000000016E-2</v>
      </c>
      <c r="X312" s="845">
        <f>SUM(P312:R312)*H312</f>
        <v>0.12</v>
      </c>
      <c r="Y312" s="845">
        <f>SUM(S312:U312)*H312</f>
        <v>0.4</v>
      </c>
      <c r="Z312" s="965">
        <f>MAX(V312:Y312)</f>
        <v>0.4</v>
      </c>
      <c r="AA312" s="1338"/>
      <c r="AB312" s="1276"/>
      <c r="AC312" s="980"/>
      <c r="AD312" s="1534" t="str">
        <f>+IF(Z313&gt;Z312,"SUPERADA",IF(Z313=Z312,"EQUILIBRADA",IF(Z313&lt;Z312,"PARA MEJORAR")))</f>
        <v>PARA MEJORAR</v>
      </c>
      <c r="AE312" s="994" t="s">
        <v>721</v>
      </c>
    </row>
    <row r="313" spans="1:31" ht="24.95" customHeight="1" thickBot="1" x14ac:dyDescent="0.25">
      <c r="A313" s="1249"/>
      <c r="B313" s="1351"/>
      <c r="C313" s="1336"/>
      <c r="D313" s="1342"/>
      <c r="E313" s="1342"/>
      <c r="F313" s="1342"/>
      <c r="G313" s="1340"/>
      <c r="H313" s="1341"/>
      <c r="I313" s="847" t="s">
        <v>601</v>
      </c>
      <c r="J313" s="848"/>
      <c r="K313" s="849"/>
      <c r="L313" s="850">
        <v>0</v>
      </c>
      <c r="M313" s="851"/>
      <c r="N313" s="849"/>
      <c r="O313" s="850">
        <v>0.2</v>
      </c>
      <c r="P313" s="851"/>
      <c r="Q313" s="849"/>
      <c r="R313" s="850"/>
      <c r="S313" s="851"/>
      <c r="T313" s="849"/>
      <c r="U313" s="852"/>
      <c r="V313" s="853">
        <f>SUM(J313:L313)*H312</f>
        <v>0</v>
      </c>
      <c r="W313" s="854">
        <f>SUM(M313:O313)*H312</f>
        <v>8.0000000000000016E-2</v>
      </c>
      <c r="X313" s="854">
        <f>SUM(P313:R313)*H312</f>
        <v>0</v>
      </c>
      <c r="Y313" s="854">
        <f>SUM(S313:U313)*H312</f>
        <v>0</v>
      </c>
      <c r="Z313" s="966">
        <f t="shared" ref="Z313" si="154">MAX(V313:Y313)</f>
        <v>8.0000000000000016E-2</v>
      </c>
      <c r="AA313" s="1338"/>
      <c r="AB313" s="1276"/>
      <c r="AC313" s="981"/>
      <c r="AD313" s="1535"/>
      <c r="AE313" s="994" t="s">
        <v>721</v>
      </c>
    </row>
    <row r="314" spans="1:31" ht="24.95" customHeight="1" x14ac:dyDescent="0.2">
      <c r="A314" s="1249"/>
      <c r="B314" s="1351"/>
      <c r="C314" s="1336"/>
      <c r="D314" s="1344" t="s">
        <v>237</v>
      </c>
      <c r="E314" s="1344" t="s">
        <v>161</v>
      </c>
      <c r="F314" s="1344" t="s">
        <v>245</v>
      </c>
      <c r="G314" s="1221" t="s">
        <v>738</v>
      </c>
      <c r="H314" s="1348">
        <v>0.7</v>
      </c>
      <c r="I314" s="940" t="s">
        <v>600</v>
      </c>
      <c r="J314" s="833"/>
      <c r="K314" s="834"/>
      <c r="L314" s="835">
        <v>0.25</v>
      </c>
      <c r="M314" s="836"/>
      <c r="N314" s="834"/>
      <c r="O314" s="835">
        <v>0.5</v>
      </c>
      <c r="P314" s="836"/>
      <c r="Q314" s="834"/>
      <c r="R314" s="835">
        <v>0.75</v>
      </c>
      <c r="S314" s="836"/>
      <c r="T314" s="834"/>
      <c r="U314" s="837">
        <v>1</v>
      </c>
      <c r="V314" s="821">
        <f>SUM(J314:L314)*H314</f>
        <v>0.17499999999999999</v>
      </c>
      <c r="W314" s="822">
        <f>SUM(M314:O314)*H314</f>
        <v>0.35</v>
      </c>
      <c r="X314" s="822">
        <f>SUM(P314:R314)*H314</f>
        <v>0.52499999999999991</v>
      </c>
      <c r="Y314" s="822">
        <f>SUM(S314:U314)*H314</f>
        <v>0.7</v>
      </c>
      <c r="Z314" s="963">
        <f>MAX(V314:Y314)</f>
        <v>0.7</v>
      </c>
      <c r="AA314" s="1337" t="s">
        <v>1141</v>
      </c>
      <c r="AB314" s="1275">
        <v>42</v>
      </c>
      <c r="AC314" s="979"/>
      <c r="AD314" s="1533" t="str">
        <f>+IF(Z315&gt;Z314,"SUPERADA",IF(Z315=Z314,"EQUILIBRADA",IF(Z315&lt;Z314,"PARA MEJORAR")))</f>
        <v>PARA MEJORAR</v>
      </c>
      <c r="AE314" s="994" t="s">
        <v>721</v>
      </c>
    </row>
    <row r="315" spans="1:31" ht="24.95" customHeight="1" x14ac:dyDescent="0.2">
      <c r="A315" s="1249"/>
      <c r="B315" s="1351"/>
      <c r="C315" s="1336"/>
      <c r="D315" s="1342"/>
      <c r="E315" s="1342"/>
      <c r="F315" s="1342"/>
      <c r="G315" s="1222"/>
      <c r="H315" s="1339"/>
      <c r="I315" s="823" t="s">
        <v>601</v>
      </c>
      <c r="J315" s="824"/>
      <c r="K315" s="825"/>
      <c r="L315" s="826">
        <v>0.25</v>
      </c>
      <c r="M315" s="827"/>
      <c r="N315" s="825"/>
      <c r="O315" s="826">
        <v>0.5</v>
      </c>
      <c r="P315" s="827"/>
      <c r="Q315" s="825"/>
      <c r="R315" s="826"/>
      <c r="S315" s="827"/>
      <c r="T315" s="825"/>
      <c r="U315" s="828"/>
      <c r="V315" s="829">
        <f>SUM(J315:L315)*H314</f>
        <v>0.17499999999999999</v>
      </c>
      <c r="W315" s="830">
        <f>SUM(M315:O315)*H314</f>
        <v>0.35</v>
      </c>
      <c r="X315" s="830">
        <f>SUM(P315:R315)*H314</f>
        <v>0</v>
      </c>
      <c r="Y315" s="830">
        <f>SUM(S315:U315)*H314</f>
        <v>0</v>
      </c>
      <c r="Z315" s="964">
        <f t="shared" ref="Z315" si="155">MAX(V315:Y315)</f>
        <v>0.35</v>
      </c>
      <c r="AA315" s="1338"/>
      <c r="AB315" s="1276"/>
      <c r="AC315" s="980"/>
      <c r="AD315" s="1534"/>
      <c r="AE315" s="994" t="s">
        <v>721</v>
      </c>
    </row>
    <row r="316" spans="1:31" ht="24.95" customHeight="1" x14ac:dyDescent="0.2">
      <c r="A316" s="1249"/>
      <c r="B316" s="1351"/>
      <c r="C316" s="1336"/>
      <c r="D316" s="1342"/>
      <c r="E316" s="1342"/>
      <c r="F316" s="1342"/>
      <c r="G316" s="1222" t="s">
        <v>739</v>
      </c>
      <c r="H316" s="1339">
        <v>0.3</v>
      </c>
      <c r="I316" s="942" t="s">
        <v>600</v>
      </c>
      <c r="J316" s="839"/>
      <c r="K316" s="840"/>
      <c r="L316" s="841">
        <v>0.25</v>
      </c>
      <c r="M316" s="842"/>
      <c r="N316" s="840"/>
      <c r="O316" s="841">
        <v>0.5</v>
      </c>
      <c r="P316" s="842"/>
      <c r="Q316" s="840"/>
      <c r="R316" s="841">
        <v>0.75</v>
      </c>
      <c r="S316" s="842"/>
      <c r="T316" s="840"/>
      <c r="U316" s="843">
        <v>1</v>
      </c>
      <c r="V316" s="844">
        <f>SUM(J316:L316)*H316</f>
        <v>7.4999999999999997E-2</v>
      </c>
      <c r="W316" s="845">
        <f>SUM(M316:O316)*H316</f>
        <v>0.15</v>
      </c>
      <c r="X316" s="845">
        <f>SUM(P316:R316)*H316</f>
        <v>0.22499999999999998</v>
      </c>
      <c r="Y316" s="845">
        <f>SUM(S316:U316)*H316</f>
        <v>0.3</v>
      </c>
      <c r="Z316" s="970">
        <f>MAX(V316:Y316)</f>
        <v>0.3</v>
      </c>
      <c r="AA316" s="1338"/>
      <c r="AB316" s="1276"/>
      <c r="AC316" s="980"/>
      <c r="AD316" s="1534" t="str">
        <f>+IF(Z317&gt;Z316,"SUPERADA",IF(Z317=Z316,"EQUILIBRADA",IF(Z317&lt;Z316,"PARA MEJORAR")))</f>
        <v>PARA MEJORAR</v>
      </c>
      <c r="AE316" s="994" t="s">
        <v>721</v>
      </c>
    </row>
    <row r="317" spans="1:31" ht="24.95" customHeight="1" thickBot="1" x14ac:dyDescent="0.25">
      <c r="A317" s="1249"/>
      <c r="B317" s="1351"/>
      <c r="C317" s="1336"/>
      <c r="D317" s="1342"/>
      <c r="E317" s="1343"/>
      <c r="F317" s="1343"/>
      <c r="G317" s="1340"/>
      <c r="H317" s="1341"/>
      <c r="I317" s="847" t="s">
        <v>601</v>
      </c>
      <c r="J317" s="848"/>
      <c r="K317" s="849"/>
      <c r="L317" s="850">
        <v>0.25</v>
      </c>
      <c r="M317" s="851"/>
      <c r="N317" s="849"/>
      <c r="O317" s="850">
        <v>0.5</v>
      </c>
      <c r="P317" s="851"/>
      <c r="Q317" s="849"/>
      <c r="R317" s="850"/>
      <c r="S317" s="851"/>
      <c r="T317" s="849"/>
      <c r="U317" s="852"/>
      <c r="V317" s="853">
        <f>SUM(J317:L317)*H316</f>
        <v>7.4999999999999997E-2</v>
      </c>
      <c r="W317" s="854">
        <f>SUM(M317:O317)*H316</f>
        <v>0.15</v>
      </c>
      <c r="X317" s="854">
        <f>SUM(P317:R317)*H316</f>
        <v>0</v>
      </c>
      <c r="Y317" s="854">
        <f>SUM(S317:U317)*H316</f>
        <v>0</v>
      </c>
      <c r="Z317" s="971">
        <f t="shared" ref="Z317" si="156">MAX(V317:Y317)</f>
        <v>0.15</v>
      </c>
      <c r="AA317" s="1338"/>
      <c r="AB317" s="1276"/>
      <c r="AC317" s="981"/>
      <c r="AD317" s="1535"/>
      <c r="AE317" s="994" t="s">
        <v>721</v>
      </c>
    </row>
    <row r="318" spans="1:31" ht="24.95" customHeight="1" x14ac:dyDescent="0.2">
      <c r="A318" s="1249"/>
      <c r="B318" s="1351"/>
      <c r="C318" s="1336"/>
      <c r="D318" s="1342"/>
      <c r="E318" s="1342" t="s">
        <v>248</v>
      </c>
      <c r="F318" s="1342" t="s">
        <v>247</v>
      </c>
      <c r="G318" s="1345" t="s">
        <v>737</v>
      </c>
      <c r="H318" s="1346">
        <v>1</v>
      </c>
      <c r="I318" s="832" t="s">
        <v>600</v>
      </c>
      <c r="J318" s="833"/>
      <c r="K318" s="834"/>
      <c r="L318" s="835">
        <v>0.25</v>
      </c>
      <c r="M318" s="836"/>
      <c r="N318" s="834"/>
      <c r="O318" s="835">
        <v>0.5</v>
      </c>
      <c r="P318" s="836"/>
      <c r="Q318" s="834"/>
      <c r="R318" s="835">
        <v>0.75</v>
      </c>
      <c r="S318" s="836"/>
      <c r="T318" s="834"/>
      <c r="U318" s="837">
        <v>1</v>
      </c>
      <c r="V318" s="821">
        <f>SUM(J318:L318)*H318</f>
        <v>0.25</v>
      </c>
      <c r="W318" s="822">
        <f>SUM(M318:O318)*H318</f>
        <v>0.5</v>
      </c>
      <c r="X318" s="822">
        <f>SUM(P318:R318)*H318</f>
        <v>0.75</v>
      </c>
      <c r="Y318" s="822">
        <f>SUM(S318:U318)*H318</f>
        <v>1</v>
      </c>
      <c r="Z318" s="963">
        <f>MAX(V318:Y318)</f>
        <v>1</v>
      </c>
      <c r="AA318" s="1338"/>
      <c r="AB318" s="1275">
        <v>43</v>
      </c>
      <c r="AC318" s="956"/>
      <c r="AD318" s="1536" t="str">
        <f>+IF(Z319&gt;Z318,"SUPERADA",IF(Z319=Z318,"EQUILIBRADA",IF(Z319&lt;Z318,"PARA MEJORAR")))</f>
        <v>PARA MEJORAR</v>
      </c>
      <c r="AE318" s="994" t="s">
        <v>721</v>
      </c>
    </row>
    <row r="319" spans="1:31" ht="24.95" customHeight="1" thickBot="1" x14ac:dyDescent="0.25">
      <c r="A319" s="1249"/>
      <c r="B319" s="1351"/>
      <c r="C319" s="1336"/>
      <c r="D319" s="1343"/>
      <c r="E319" s="1343"/>
      <c r="F319" s="1343"/>
      <c r="G319" s="1340"/>
      <c r="H319" s="1341"/>
      <c r="I319" s="847" t="s">
        <v>601</v>
      </c>
      <c r="J319" s="848"/>
      <c r="K319" s="849"/>
      <c r="L319" s="850">
        <v>0.25</v>
      </c>
      <c r="M319" s="851"/>
      <c r="N319" s="849"/>
      <c r="O319" s="850">
        <v>0.5</v>
      </c>
      <c r="P319" s="851"/>
      <c r="Q319" s="849"/>
      <c r="R319" s="850"/>
      <c r="S319" s="851"/>
      <c r="T319" s="849"/>
      <c r="U319" s="852"/>
      <c r="V319" s="853">
        <f>SUM(J319:L319)*H318</f>
        <v>0.25</v>
      </c>
      <c r="W319" s="854">
        <f>SUM(M319:O319)*H318</f>
        <v>0.5</v>
      </c>
      <c r="X319" s="854">
        <f>SUM(P319:R319)*H318</f>
        <v>0</v>
      </c>
      <c r="Y319" s="854">
        <f>SUM(S319:U319)*H318</f>
        <v>0</v>
      </c>
      <c r="Z319" s="966">
        <f t="shared" ref="Z319" si="157">MAX(V319:Y319)</f>
        <v>0.5</v>
      </c>
      <c r="AA319" s="1338"/>
      <c r="AB319" s="1277"/>
      <c r="AC319" s="958"/>
      <c r="AD319" s="1537"/>
      <c r="AE319" s="994" t="s">
        <v>721</v>
      </c>
    </row>
    <row r="320" spans="1:31" ht="24.95" customHeight="1" x14ac:dyDescent="0.2">
      <c r="A320" s="1249"/>
      <c r="B320" s="1351"/>
      <c r="C320" s="1335" t="s">
        <v>741</v>
      </c>
      <c r="D320" s="1344" t="s">
        <v>250</v>
      </c>
      <c r="E320" s="1344" t="s">
        <v>163</v>
      </c>
      <c r="F320" s="1344" t="s">
        <v>252</v>
      </c>
      <c r="G320" s="1345" t="s">
        <v>742</v>
      </c>
      <c r="H320" s="1348">
        <v>0.15</v>
      </c>
      <c r="I320" s="815" t="s">
        <v>600</v>
      </c>
      <c r="J320" s="816"/>
      <c r="K320" s="817"/>
      <c r="L320" s="818">
        <v>0.25</v>
      </c>
      <c r="M320" s="819"/>
      <c r="N320" s="817"/>
      <c r="O320" s="818">
        <v>0.5</v>
      </c>
      <c r="P320" s="819"/>
      <c r="Q320" s="817"/>
      <c r="R320" s="818">
        <v>0.75</v>
      </c>
      <c r="S320" s="819"/>
      <c r="T320" s="834"/>
      <c r="U320" s="837">
        <v>1</v>
      </c>
      <c r="V320" s="821">
        <f>SUM(J320:L320)*H320</f>
        <v>3.7499999999999999E-2</v>
      </c>
      <c r="W320" s="822">
        <f>SUM(M320:O320)*H320</f>
        <v>7.4999999999999997E-2</v>
      </c>
      <c r="X320" s="822">
        <f>SUM(P320:R320)*H320</f>
        <v>0.11249999999999999</v>
      </c>
      <c r="Y320" s="822">
        <f>SUM(S320:U320)*H320</f>
        <v>0.15</v>
      </c>
      <c r="Z320" s="963">
        <f>MAX(V320:Y320)</f>
        <v>0.15</v>
      </c>
      <c r="AA320" s="1337" t="s">
        <v>1165</v>
      </c>
      <c r="AB320" s="1276">
        <v>44</v>
      </c>
      <c r="AC320" s="979"/>
      <c r="AD320" s="1533" t="str">
        <f>+IF(Z321&gt;Z320,"SUPERADA",IF(Z321=Z320,"EQUILIBRADA",IF(Z321&lt;Z320,"PARA MEJORAR")))</f>
        <v>PARA MEJORAR</v>
      </c>
      <c r="AE320" s="994" t="s">
        <v>721</v>
      </c>
    </row>
    <row r="321" spans="1:31" ht="24.95" customHeight="1" x14ac:dyDescent="0.2">
      <c r="A321" s="1249"/>
      <c r="B321" s="1351"/>
      <c r="C321" s="1336"/>
      <c r="D321" s="1342"/>
      <c r="E321" s="1342"/>
      <c r="F321" s="1342"/>
      <c r="G321" s="1222"/>
      <c r="H321" s="1339"/>
      <c r="I321" s="823" t="s">
        <v>601</v>
      </c>
      <c r="J321" s="824"/>
      <c r="K321" s="825"/>
      <c r="L321" s="826">
        <v>0.25</v>
      </c>
      <c r="M321" s="827"/>
      <c r="N321" s="825"/>
      <c r="O321" s="826">
        <v>0.5</v>
      </c>
      <c r="P321" s="827"/>
      <c r="Q321" s="825"/>
      <c r="R321" s="826"/>
      <c r="S321" s="827"/>
      <c r="T321" s="825"/>
      <c r="U321" s="828"/>
      <c r="V321" s="829">
        <f>SUM(J321:L321)*H320</f>
        <v>3.7499999999999999E-2</v>
      </c>
      <c r="W321" s="830">
        <f>SUM(M321:O321)*H320</f>
        <v>7.4999999999999997E-2</v>
      </c>
      <c r="X321" s="830">
        <f>SUM(P321:R321)*H320</f>
        <v>0</v>
      </c>
      <c r="Y321" s="830">
        <f>SUM(S321:U321)*H320</f>
        <v>0</v>
      </c>
      <c r="Z321" s="964">
        <f t="shared" ref="Z321" si="158">MAX(V321:Y321)</f>
        <v>7.4999999999999997E-2</v>
      </c>
      <c r="AA321" s="1338"/>
      <c r="AB321" s="1276"/>
      <c r="AC321" s="980"/>
      <c r="AD321" s="1534"/>
      <c r="AE321" s="994" t="s">
        <v>721</v>
      </c>
    </row>
    <row r="322" spans="1:31" ht="24.95" customHeight="1" x14ac:dyDescent="0.2">
      <c r="A322" s="1249"/>
      <c r="B322" s="1351"/>
      <c r="C322" s="1336"/>
      <c r="D322" s="1342"/>
      <c r="E322" s="1342"/>
      <c r="F322" s="1342"/>
      <c r="G322" s="1222" t="s">
        <v>743</v>
      </c>
      <c r="H322" s="1339">
        <v>0.15</v>
      </c>
      <c r="I322" s="838" t="s">
        <v>600</v>
      </c>
      <c r="J322" s="839"/>
      <c r="K322" s="840"/>
      <c r="L322" s="841">
        <v>0.25</v>
      </c>
      <c r="M322" s="842"/>
      <c r="N322" s="840"/>
      <c r="O322" s="841">
        <v>0.5</v>
      </c>
      <c r="P322" s="842"/>
      <c r="Q322" s="840"/>
      <c r="R322" s="841">
        <v>0.75</v>
      </c>
      <c r="S322" s="842"/>
      <c r="T322" s="840"/>
      <c r="U322" s="843">
        <v>1</v>
      </c>
      <c r="V322" s="844">
        <f>SUM(J322:L322)*H322</f>
        <v>3.7499999999999999E-2</v>
      </c>
      <c r="W322" s="845">
        <f>SUM(M322:O322)*H322</f>
        <v>7.4999999999999997E-2</v>
      </c>
      <c r="X322" s="845">
        <f>SUM(P322:R322)*H322</f>
        <v>0.11249999999999999</v>
      </c>
      <c r="Y322" s="845">
        <f>SUM(S322:U322)*H322</f>
        <v>0.15</v>
      </c>
      <c r="Z322" s="965">
        <f>MAX(V322:Y322)</f>
        <v>0.15</v>
      </c>
      <c r="AA322" s="1338"/>
      <c r="AB322" s="1276"/>
      <c r="AC322" s="980"/>
      <c r="AD322" s="1534" t="str">
        <f>+IF(Z323&gt;Z322,"SUPERADA",IF(Z323=Z322,"EQUILIBRADA",IF(Z323&lt;Z322,"PARA MEJORAR")))</f>
        <v>EQUILIBRADA</v>
      </c>
      <c r="AE322" s="994" t="s">
        <v>721</v>
      </c>
    </row>
    <row r="323" spans="1:31" ht="24.95" customHeight="1" x14ac:dyDescent="0.2">
      <c r="A323" s="1249"/>
      <c r="B323" s="1351"/>
      <c r="C323" s="1336"/>
      <c r="D323" s="1342"/>
      <c r="E323" s="1342"/>
      <c r="F323" s="1342"/>
      <c r="G323" s="1222"/>
      <c r="H323" s="1339"/>
      <c r="I323" s="823" t="s">
        <v>601</v>
      </c>
      <c r="J323" s="824"/>
      <c r="K323" s="825"/>
      <c r="L323" s="826">
        <v>0.25</v>
      </c>
      <c r="M323" s="827"/>
      <c r="N323" s="825"/>
      <c r="O323" s="826">
        <v>1</v>
      </c>
      <c r="P323" s="827"/>
      <c r="Q323" s="825"/>
      <c r="R323" s="826"/>
      <c r="S323" s="827"/>
      <c r="T323" s="825"/>
      <c r="U323" s="828"/>
      <c r="V323" s="829">
        <f>SUM(J323:L323)*H322</f>
        <v>3.7499999999999999E-2</v>
      </c>
      <c r="W323" s="830">
        <f>SUM(M323:O323)*H322</f>
        <v>0.15</v>
      </c>
      <c r="X323" s="830">
        <f>SUM(P323:R323)*H322</f>
        <v>0</v>
      </c>
      <c r="Y323" s="830">
        <f>SUM(S323:U323)*H322</f>
        <v>0</v>
      </c>
      <c r="Z323" s="964">
        <f t="shared" ref="Z323" si="159">MAX(V323:Y323)</f>
        <v>0.15</v>
      </c>
      <c r="AA323" s="1338"/>
      <c r="AB323" s="1276"/>
      <c r="AC323" s="980"/>
      <c r="AD323" s="1534"/>
      <c r="AE323" s="994" t="s">
        <v>721</v>
      </c>
    </row>
    <row r="324" spans="1:31" ht="24.95" customHeight="1" x14ac:dyDescent="0.2">
      <c r="A324" s="1249"/>
      <c r="B324" s="1351"/>
      <c r="C324" s="1336"/>
      <c r="D324" s="1342"/>
      <c r="E324" s="1342"/>
      <c r="F324" s="1342"/>
      <c r="G324" s="1222" t="s">
        <v>744</v>
      </c>
      <c r="H324" s="1339">
        <v>0.7</v>
      </c>
      <c r="I324" s="838" t="s">
        <v>600</v>
      </c>
      <c r="J324" s="839"/>
      <c r="K324" s="840"/>
      <c r="L324" s="841">
        <v>0.25</v>
      </c>
      <c r="M324" s="842"/>
      <c r="N324" s="840"/>
      <c r="O324" s="841">
        <v>0.5</v>
      </c>
      <c r="P324" s="842"/>
      <c r="Q324" s="840"/>
      <c r="R324" s="841">
        <v>0.75</v>
      </c>
      <c r="S324" s="842"/>
      <c r="T324" s="840"/>
      <c r="U324" s="843">
        <v>1</v>
      </c>
      <c r="V324" s="844">
        <f>SUM(J324:L324)*H324</f>
        <v>0.17499999999999999</v>
      </c>
      <c r="W324" s="845">
        <f>SUM(M324:O324)*H324</f>
        <v>0.35</v>
      </c>
      <c r="X324" s="845">
        <f>SUM(P324:R324)*H324</f>
        <v>0.52499999999999991</v>
      </c>
      <c r="Y324" s="845">
        <f>SUM(S324:U324)*H324</f>
        <v>0.7</v>
      </c>
      <c r="Z324" s="965">
        <f>MAX(V324:Y324)</f>
        <v>0.7</v>
      </c>
      <c r="AA324" s="1338"/>
      <c r="AB324" s="1276"/>
      <c r="AC324" s="980"/>
      <c r="AD324" s="1534" t="str">
        <f>+IF(Z325&gt;Z324,"SUPERADA",IF(Z325=Z324,"EQUILIBRADA",IF(Z325&lt;Z324,"PARA MEJORAR")))</f>
        <v>PARA MEJORAR</v>
      </c>
      <c r="AE324" s="994" t="s">
        <v>721</v>
      </c>
    </row>
    <row r="325" spans="1:31" ht="24.95" customHeight="1" thickBot="1" x14ac:dyDescent="0.25">
      <c r="A325" s="1249"/>
      <c r="B325" s="1351"/>
      <c r="C325" s="1336"/>
      <c r="D325" s="1342"/>
      <c r="E325" s="1342"/>
      <c r="F325" s="1342"/>
      <c r="G325" s="1340"/>
      <c r="H325" s="1341"/>
      <c r="I325" s="847" t="s">
        <v>601</v>
      </c>
      <c r="J325" s="848"/>
      <c r="K325" s="849"/>
      <c r="L325" s="850">
        <v>0.25</v>
      </c>
      <c r="M325" s="851"/>
      <c r="N325" s="849"/>
      <c r="O325" s="850">
        <v>0.6</v>
      </c>
      <c r="P325" s="851"/>
      <c r="Q325" s="849"/>
      <c r="R325" s="850"/>
      <c r="S325" s="851"/>
      <c r="T325" s="849"/>
      <c r="U325" s="852"/>
      <c r="V325" s="853">
        <f>SUM(J325:L325)*H324</f>
        <v>0.17499999999999999</v>
      </c>
      <c r="W325" s="854">
        <f>SUM(M325:O325)*H324</f>
        <v>0.42</v>
      </c>
      <c r="X325" s="854">
        <f>SUM(P325:R325)*H324</f>
        <v>0</v>
      </c>
      <c r="Y325" s="854">
        <f>SUM(S325:U325)*H324</f>
        <v>0</v>
      </c>
      <c r="Z325" s="966">
        <f t="shared" ref="Z325" si="160">MAX(V325:Y325)</f>
        <v>0.42</v>
      </c>
      <c r="AA325" s="1338"/>
      <c r="AB325" s="1277"/>
      <c r="AC325" s="981"/>
      <c r="AD325" s="1535"/>
      <c r="AE325" s="994" t="s">
        <v>721</v>
      </c>
    </row>
    <row r="326" spans="1:31" ht="24.95" customHeight="1" x14ac:dyDescent="0.2">
      <c r="A326" s="1249"/>
      <c r="B326" s="1351"/>
      <c r="C326" s="1336"/>
      <c r="D326" s="1344" t="s">
        <v>740</v>
      </c>
      <c r="E326" s="1342"/>
      <c r="F326" s="1342"/>
      <c r="G326" s="1345" t="s">
        <v>742</v>
      </c>
      <c r="H326" s="1348">
        <v>0.15</v>
      </c>
      <c r="I326" s="815" t="s">
        <v>600</v>
      </c>
      <c r="J326" s="816"/>
      <c r="K326" s="817"/>
      <c r="L326" s="818">
        <v>0.25</v>
      </c>
      <c r="M326" s="819"/>
      <c r="N326" s="817"/>
      <c r="O326" s="818">
        <v>0.5</v>
      </c>
      <c r="P326" s="819"/>
      <c r="Q326" s="817"/>
      <c r="R326" s="818">
        <v>0.75</v>
      </c>
      <c r="S326" s="819"/>
      <c r="T326" s="834"/>
      <c r="U326" s="837">
        <v>1</v>
      </c>
      <c r="V326" s="821">
        <f>SUM(J326:L326)*H326</f>
        <v>3.7499999999999999E-2</v>
      </c>
      <c r="W326" s="822">
        <f>SUM(M326:O326)*H326</f>
        <v>7.4999999999999997E-2</v>
      </c>
      <c r="X326" s="822">
        <f>SUM(P326:R326)*H326</f>
        <v>0.11249999999999999</v>
      </c>
      <c r="Y326" s="822">
        <f>SUM(S326:U326)*H326</f>
        <v>0.15</v>
      </c>
      <c r="Z326" s="963">
        <f>MAX(V326:Y326)</f>
        <v>0.15</v>
      </c>
      <c r="AA326" s="1338"/>
      <c r="AB326" s="1276">
        <v>45</v>
      </c>
      <c r="AC326" s="979"/>
      <c r="AD326" s="1533" t="str">
        <f>+IF(Z327&gt;Z326,"SUPERADA",IF(Z327=Z326,"EQUILIBRADA",IF(Z327&lt;Z326,"PARA MEJORAR")))</f>
        <v>EQUILIBRADA</v>
      </c>
      <c r="AE326" s="994" t="s">
        <v>721</v>
      </c>
    </row>
    <row r="327" spans="1:31" ht="24.95" customHeight="1" x14ac:dyDescent="0.2">
      <c r="A327" s="1249"/>
      <c r="B327" s="1351"/>
      <c r="C327" s="1336"/>
      <c r="D327" s="1342"/>
      <c r="E327" s="1342"/>
      <c r="F327" s="1342"/>
      <c r="G327" s="1222"/>
      <c r="H327" s="1339"/>
      <c r="I327" s="823" t="s">
        <v>601</v>
      </c>
      <c r="J327" s="824"/>
      <c r="K327" s="825"/>
      <c r="L327" s="826">
        <v>0.25</v>
      </c>
      <c r="M327" s="827"/>
      <c r="N327" s="825"/>
      <c r="O327" s="826">
        <v>1</v>
      </c>
      <c r="P327" s="827"/>
      <c r="Q327" s="825"/>
      <c r="R327" s="826"/>
      <c r="S327" s="827"/>
      <c r="T327" s="825"/>
      <c r="U327" s="828"/>
      <c r="V327" s="829">
        <f>SUM(J327:L327)*H326</f>
        <v>3.7499999999999999E-2</v>
      </c>
      <c r="W327" s="830">
        <f>SUM(M327:O327)*H326</f>
        <v>0.15</v>
      </c>
      <c r="X327" s="830">
        <f>SUM(P327:R327)*H326</f>
        <v>0</v>
      </c>
      <c r="Y327" s="830">
        <f>SUM(S327:U327)*H326</f>
        <v>0</v>
      </c>
      <c r="Z327" s="964">
        <f t="shared" ref="Z327" si="161">MAX(V327:Y327)</f>
        <v>0.15</v>
      </c>
      <c r="AA327" s="1338"/>
      <c r="AB327" s="1276"/>
      <c r="AC327" s="980"/>
      <c r="AD327" s="1534"/>
      <c r="AE327" s="994" t="s">
        <v>721</v>
      </c>
    </row>
    <row r="328" spans="1:31" ht="24.95" customHeight="1" x14ac:dyDescent="0.2">
      <c r="A328" s="1249"/>
      <c r="B328" s="1351"/>
      <c r="C328" s="1336"/>
      <c r="D328" s="1342"/>
      <c r="E328" s="1342"/>
      <c r="F328" s="1342"/>
      <c r="G328" s="1222" t="s">
        <v>743</v>
      </c>
      <c r="H328" s="1339">
        <v>0.15</v>
      </c>
      <c r="I328" s="838" t="s">
        <v>600</v>
      </c>
      <c r="J328" s="839"/>
      <c r="K328" s="840"/>
      <c r="L328" s="841">
        <v>0.25</v>
      </c>
      <c r="M328" s="842"/>
      <c r="N328" s="840"/>
      <c r="O328" s="841">
        <v>0.5</v>
      </c>
      <c r="P328" s="842"/>
      <c r="Q328" s="840"/>
      <c r="R328" s="841">
        <v>0.75</v>
      </c>
      <c r="S328" s="842"/>
      <c r="T328" s="840"/>
      <c r="U328" s="843">
        <v>1</v>
      </c>
      <c r="V328" s="844">
        <f>SUM(J328:L328)*H328</f>
        <v>3.7499999999999999E-2</v>
      </c>
      <c r="W328" s="845">
        <f>SUM(M328:O328)*H328</f>
        <v>7.4999999999999997E-2</v>
      </c>
      <c r="X328" s="845">
        <f>SUM(P328:R328)*H328</f>
        <v>0.11249999999999999</v>
      </c>
      <c r="Y328" s="845">
        <f>SUM(S328:U328)*H328</f>
        <v>0.15</v>
      </c>
      <c r="Z328" s="965">
        <f>MAX(V328:Y328)</f>
        <v>0.15</v>
      </c>
      <c r="AA328" s="1338"/>
      <c r="AB328" s="1276"/>
      <c r="AC328" s="980"/>
      <c r="AD328" s="1534" t="str">
        <f>+IF(Z329&gt;Z328,"SUPERADA",IF(Z329=Z328,"EQUILIBRADA",IF(Z329&lt;Z328,"PARA MEJORAR")))</f>
        <v>EQUILIBRADA</v>
      </c>
      <c r="AE328" s="994" t="s">
        <v>721</v>
      </c>
    </row>
    <row r="329" spans="1:31" ht="24.95" customHeight="1" x14ac:dyDescent="0.2">
      <c r="A329" s="1249"/>
      <c r="B329" s="1351"/>
      <c r="C329" s="1336"/>
      <c r="D329" s="1342"/>
      <c r="E329" s="1342"/>
      <c r="F329" s="1342"/>
      <c r="G329" s="1222"/>
      <c r="H329" s="1339"/>
      <c r="I329" s="823" t="s">
        <v>601</v>
      </c>
      <c r="J329" s="824"/>
      <c r="K329" s="825"/>
      <c r="L329" s="826">
        <v>0.25</v>
      </c>
      <c r="M329" s="827"/>
      <c r="N329" s="825"/>
      <c r="O329" s="826">
        <v>1</v>
      </c>
      <c r="P329" s="827"/>
      <c r="Q329" s="825"/>
      <c r="R329" s="826"/>
      <c r="S329" s="827"/>
      <c r="T329" s="825"/>
      <c r="U329" s="828"/>
      <c r="V329" s="829">
        <f>SUM(J329:L329)*H328</f>
        <v>3.7499999999999999E-2</v>
      </c>
      <c r="W329" s="830">
        <f>SUM(M329:O329)*H328</f>
        <v>0.15</v>
      </c>
      <c r="X329" s="830">
        <f>SUM(P329:R329)*H328</f>
        <v>0</v>
      </c>
      <c r="Y329" s="830">
        <f>SUM(S329:U329)*H328</f>
        <v>0</v>
      </c>
      <c r="Z329" s="964">
        <f t="shared" ref="Z329" si="162">MAX(V329:Y329)</f>
        <v>0.15</v>
      </c>
      <c r="AA329" s="1338"/>
      <c r="AB329" s="1276"/>
      <c r="AC329" s="980"/>
      <c r="AD329" s="1534"/>
      <c r="AE329" s="994" t="s">
        <v>721</v>
      </c>
    </row>
    <row r="330" spans="1:31" ht="24.95" customHeight="1" x14ac:dyDescent="0.2">
      <c r="A330" s="1249"/>
      <c r="B330" s="1351"/>
      <c r="C330" s="1336"/>
      <c r="D330" s="1342"/>
      <c r="E330" s="1342"/>
      <c r="F330" s="1342"/>
      <c r="G330" s="1222" t="s">
        <v>744</v>
      </c>
      <c r="H330" s="1339">
        <v>0.7</v>
      </c>
      <c r="I330" s="838" t="s">
        <v>600</v>
      </c>
      <c r="J330" s="839"/>
      <c r="K330" s="840"/>
      <c r="L330" s="841">
        <v>0.25</v>
      </c>
      <c r="M330" s="842"/>
      <c r="N330" s="840"/>
      <c r="O330" s="841">
        <v>0.5</v>
      </c>
      <c r="P330" s="842"/>
      <c r="Q330" s="840"/>
      <c r="R330" s="841">
        <v>0.75</v>
      </c>
      <c r="S330" s="842"/>
      <c r="T330" s="840"/>
      <c r="U330" s="843">
        <v>1</v>
      </c>
      <c r="V330" s="844">
        <f>SUM(J330:L330)*H330</f>
        <v>0.17499999999999999</v>
      </c>
      <c r="W330" s="845">
        <f>SUM(M330:O330)*H330</f>
        <v>0.35</v>
      </c>
      <c r="X330" s="845">
        <f>SUM(P330:R330)*H330</f>
        <v>0.52499999999999991</v>
      </c>
      <c r="Y330" s="845">
        <f>SUM(S330:U330)*H330</f>
        <v>0.7</v>
      </c>
      <c r="Z330" s="965">
        <f>MAX(V330:Y330)</f>
        <v>0.7</v>
      </c>
      <c r="AA330" s="1338"/>
      <c r="AB330" s="1276"/>
      <c r="AC330" s="980"/>
      <c r="AD330" s="1534" t="str">
        <f>+IF(Z331&gt;Z330,"SUPERADA",IF(Z331=Z330,"EQUILIBRADA",IF(Z331&lt;Z330,"PARA MEJORAR")))</f>
        <v>PARA MEJORAR</v>
      </c>
      <c r="AE330" s="994" t="s">
        <v>721</v>
      </c>
    </row>
    <row r="331" spans="1:31" ht="24.95" customHeight="1" thickBot="1" x14ac:dyDescent="0.25">
      <c r="A331" s="1249"/>
      <c r="B331" s="1351"/>
      <c r="C331" s="1336"/>
      <c r="D331" s="1342"/>
      <c r="E331" s="1342"/>
      <c r="F331" s="1342"/>
      <c r="G331" s="1340"/>
      <c r="H331" s="1341"/>
      <c r="I331" s="847" t="s">
        <v>601</v>
      </c>
      <c r="J331" s="848"/>
      <c r="K331" s="849"/>
      <c r="L331" s="850">
        <v>0.25</v>
      </c>
      <c r="M331" s="851"/>
      <c r="N331" s="849"/>
      <c r="O331" s="850">
        <v>0.6</v>
      </c>
      <c r="P331" s="851"/>
      <c r="Q331" s="849"/>
      <c r="R331" s="850"/>
      <c r="S331" s="851"/>
      <c r="T331" s="849"/>
      <c r="U331" s="852"/>
      <c r="V331" s="853">
        <f>SUM(J331:L331)*H330</f>
        <v>0.17499999999999999</v>
      </c>
      <c r="W331" s="854">
        <f>SUM(M331:O331)*H330</f>
        <v>0.42</v>
      </c>
      <c r="X331" s="854">
        <f>SUM(P331:R331)*H330</f>
        <v>0</v>
      </c>
      <c r="Y331" s="854">
        <f>SUM(S331:U331)*H330</f>
        <v>0</v>
      </c>
      <c r="Z331" s="966">
        <f t="shared" ref="Z331" si="163">MAX(V331:Y331)</f>
        <v>0.42</v>
      </c>
      <c r="AA331" s="1338"/>
      <c r="AB331" s="1277"/>
      <c r="AC331" s="981"/>
      <c r="AD331" s="1535"/>
      <c r="AE331" s="994" t="s">
        <v>721</v>
      </c>
    </row>
    <row r="332" spans="1:31" ht="24.95" customHeight="1" x14ac:dyDescent="0.2">
      <c r="A332" s="1249"/>
      <c r="B332" s="1351"/>
      <c r="C332" s="1336"/>
      <c r="D332" s="1344" t="s">
        <v>162</v>
      </c>
      <c r="E332" s="1344" t="s">
        <v>165</v>
      </c>
      <c r="F332" s="1344" t="s">
        <v>253</v>
      </c>
      <c r="G332" s="1345" t="s">
        <v>746</v>
      </c>
      <c r="H332" s="1348">
        <v>0.15</v>
      </c>
      <c r="I332" s="815" t="s">
        <v>600</v>
      </c>
      <c r="J332" s="816"/>
      <c r="K332" s="817"/>
      <c r="L332" s="818">
        <v>0.25</v>
      </c>
      <c r="M332" s="819"/>
      <c r="N332" s="817"/>
      <c r="O332" s="818">
        <v>0.5</v>
      </c>
      <c r="P332" s="819"/>
      <c r="Q332" s="817"/>
      <c r="R332" s="818">
        <v>0.75</v>
      </c>
      <c r="S332" s="819"/>
      <c r="T332" s="834"/>
      <c r="U332" s="837">
        <v>1</v>
      </c>
      <c r="V332" s="821">
        <f>SUM(J332:L332)*H332</f>
        <v>3.7499999999999999E-2</v>
      </c>
      <c r="W332" s="822">
        <f>SUM(M332:O332)*H332</f>
        <v>7.4999999999999997E-2</v>
      </c>
      <c r="X332" s="822">
        <f>SUM(P332:R332)*H332</f>
        <v>0.11249999999999999</v>
      </c>
      <c r="Y332" s="822">
        <f>SUM(S332:U332)*H332</f>
        <v>0.15</v>
      </c>
      <c r="Z332" s="963">
        <f>MAX(V332:Y332)</f>
        <v>0.15</v>
      </c>
      <c r="AA332" s="1337" t="s">
        <v>1164</v>
      </c>
      <c r="AB332" s="1303">
        <v>46</v>
      </c>
      <c r="AC332" s="979"/>
      <c r="AD332" s="1533" t="str">
        <f>+IF(Z333&gt;Z332,"SUPERADA",IF(Z333=Z332,"EQUILIBRADA",IF(Z333&lt;Z332,"PARA MEJORAR")))</f>
        <v>PARA MEJORAR</v>
      </c>
      <c r="AE332" s="994" t="s">
        <v>721</v>
      </c>
    </row>
    <row r="333" spans="1:31" ht="24.95" customHeight="1" x14ac:dyDescent="0.2">
      <c r="A333" s="1249"/>
      <c r="B333" s="1351"/>
      <c r="C333" s="1336"/>
      <c r="D333" s="1342"/>
      <c r="E333" s="1342"/>
      <c r="F333" s="1342"/>
      <c r="G333" s="1222"/>
      <c r="H333" s="1339"/>
      <c r="I333" s="823" t="s">
        <v>601</v>
      </c>
      <c r="J333" s="824"/>
      <c r="K333" s="825"/>
      <c r="L333" s="826">
        <v>0.25</v>
      </c>
      <c r="M333" s="827"/>
      <c r="N333" s="825"/>
      <c r="O333" s="826">
        <v>0.5</v>
      </c>
      <c r="P333" s="827"/>
      <c r="Q333" s="825"/>
      <c r="R333" s="826"/>
      <c r="S333" s="827"/>
      <c r="T333" s="825"/>
      <c r="U333" s="828"/>
      <c r="V333" s="829">
        <f>SUM(J333:L333)*H332</f>
        <v>3.7499999999999999E-2</v>
      </c>
      <c r="W333" s="830">
        <f>SUM(M333:O333)*H332</f>
        <v>7.4999999999999997E-2</v>
      </c>
      <c r="X333" s="830">
        <f>SUM(P333:R333)*H332</f>
        <v>0</v>
      </c>
      <c r="Y333" s="830">
        <f>SUM(S333:U333)*H332</f>
        <v>0</v>
      </c>
      <c r="Z333" s="964">
        <f t="shared" ref="Z333" si="164">MAX(V333:Y333)</f>
        <v>7.4999999999999997E-2</v>
      </c>
      <c r="AA333" s="1338"/>
      <c r="AB333" s="1304"/>
      <c r="AC333" s="980"/>
      <c r="AD333" s="1534"/>
      <c r="AE333" s="994" t="s">
        <v>721</v>
      </c>
    </row>
    <row r="334" spans="1:31" ht="24.95" customHeight="1" x14ac:dyDescent="0.2">
      <c r="A334" s="1249"/>
      <c r="B334" s="1351"/>
      <c r="C334" s="1336"/>
      <c r="D334" s="1342"/>
      <c r="E334" s="1342"/>
      <c r="F334" s="1342"/>
      <c r="G334" s="1222" t="s">
        <v>747</v>
      </c>
      <c r="H334" s="1339">
        <v>0.15</v>
      </c>
      <c r="I334" s="838" t="s">
        <v>600</v>
      </c>
      <c r="J334" s="839"/>
      <c r="K334" s="840"/>
      <c r="L334" s="841">
        <v>0.25</v>
      </c>
      <c r="M334" s="842"/>
      <c r="N334" s="840"/>
      <c r="O334" s="841">
        <v>0.5</v>
      </c>
      <c r="P334" s="842"/>
      <c r="Q334" s="840"/>
      <c r="R334" s="841">
        <v>0.75</v>
      </c>
      <c r="S334" s="842"/>
      <c r="T334" s="840"/>
      <c r="U334" s="843">
        <v>1</v>
      </c>
      <c r="V334" s="844">
        <f>SUM(J334:L334)*H334</f>
        <v>3.7499999999999999E-2</v>
      </c>
      <c r="W334" s="845">
        <f>SUM(M334:O334)*H334</f>
        <v>7.4999999999999997E-2</v>
      </c>
      <c r="X334" s="845">
        <f>SUM(P334:R334)*H334</f>
        <v>0.11249999999999999</v>
      </c>
      <c r="Y334" s="845">
        <f>SUM(S334:U334)*H334</f>
        <v>0.15</v>
      </c>
      <c r="Z334" s="965">
        <f>MAX(V334:Y334)</f>
        <v>0.15</v>
      </c>
      <c r="AA334" s="1338"/>
      <c r="AB334" s="1304"/>
      <c r="AC334" s="980"/>
      <c r="AD334" s="1534" t="str">
        <f>+IF(Z335&gt;Z334,"SUPERADA",IF(Z335=Z334,"EQUILIBRADA",IF(Z335&lt;Z334,"PARA MEJORAR")))</f>
        <v>PARA MEJORAR</v>
      </c>
      <c r="AE334" s="994" t="s">
        <v>721</v>
      </c>
    </row>
    <row r="335" spans="1:31" ht="24.95" customHeight="1" x14ac:dyDescent="0.2">
      <c r="A335" s="1249"/>
      <c r="B335" s="1351"/>
      <c r="C335" s="1336"/>
      <c r="D335" s="1342"/>
      <c r="E335" s="1342"/>
      <c r="F335" s="1342"/>
      <c r="G335" s="1222"/>
      <c r="H335" s="1339"/>
      <c r="I335" s="823" t="s">
        <v>601</v>
      </c>
      <c r="J335" s="824"/>
      <c r="K335" s="825"/>
      <c r="L335" s="826">
        <v>0.25</v>
      </c>
      <c r="M335" s="827"/>
      <c r="N335" s="825"/>
      <c r="O335" s="826">
        <v>0.5</v>
      </c>
      <c r="P335" s="827"/>
      <c r="Q335" s="825"/>
      <c r="R335" s="826"/>
      <c r="S335" s="827"/>
      <c r="T335" s="825"/>
      <c r="U335" s="828"/>
      <c r="V335" s="829">
        <f>SUM(J335:L335)*H334</f>
        <v>3.7499999999999999E-2</v>
      </c>
      <c r="W335" s="830">
        <f>SUM(M335:O335)*H334</f>
        <v>7.4999999999999997E-2</v>
      </c>
      <c r="X335" s="830">
        <f>SUM(P335:R335)*H334</f>
        <v>0</v>
      </c>
      <c r="Y335" s="830">
        <f>SUM(S335:U335)*H334</f>
        <v>0</v>
      </c>
      <c r="Z335" s="964">
        <f t="shared" ref="Z335" si="165">MAX(V335:Y335)</f>
        <v>7.4999999999999997E-2</v>
      </c>
      <c r="AA335" s="1338"/>
      <c r="AB335" s="1304"/>
      <c r="AC335" s="980"/>
      <c r="AD335" s="1534"/>
      <c r="AE335" s="994" t="s">
        <v>721</v>
      </c>
    </row>
    <row r="336" spans="1:31" ht="24.95" customHeight="1" x14ac:dyDescent="0.2">
      <c r="A336" s="1249"/>
      <c r="B336" s="1351"/>
      <c r="C336" s="1336"/>
      <c r="D336" s="1342"/>
      <c r="E336" s="1342"/>
      <c r="F336" s="1342"/>
      <c r="G336" s="1222" t="s">
        <v>748</v>
      </c>
      <c r="H336" s="1339">
        <v>0.7</v>
      </c>
      <c r="I336" s="838" t="s">
        <v>600</v>
      </c>
      <c r="J336" s="839"/>
      <c r="K336" s="840"/>
      <c r="L336" s="841">
        <v>0.25</v>
      </c>
      <c r="M336" s="842"/>
      <c r="N336" s="840"/>
      <c r="O336" s="841">
        <v>0.5</v>
      </c>
      <c r="P336" s="842"/>
      <c r="Q336" s="840"/>
      <c r="R336" s="841">
        <v>0.75</v>
      </c>
      <c r="S336" s="842"/>
      <c r="T336" s="840"/>
      <c r="U336" s="843">
        <v>1</v>
      </c>
      <c r="V336" s="844">
        <f>SUM(J336:L336)*H336</f>
        <v>0.17499999999999999</v>
      </c>
      <c r="W336" s="845">
        <f>SUM(M336:O336)*H336</f>
        <v>0.35</v>
      </c>
      <c r="X336" s="845">
        <f>SUM(P336:R336)*H336</f>
        <v>0.52499999999999991</v>
      </c>
      <c r="Y336" s="845">
        <f>SUM(S336:U336)*H336</f>
        <v>0.7</v>
      </c>
      <c r="Z336" s="965">
        <f>MAX(V336:Y336)</f>
        <v>0.7</v>
      </c>
      <c r="AA336" s="1338"/>
      <c r="AB336" s="1304"/>
      <c r="AC336" s="980"/>
      <c r="AD336" s="1534" t="str">
        <f>+IF(Z337&gt;Z336,"SUPERADA",IF(Z337=Z336,"EQUILIBRADA",IF(Z337&lt;Z336,"PARA MEJORAR")))</f>
        <v>PARA MEJORAR</v>
      </c>
      <c r="AE336" s="994" t="s">
        <v>721</v>
      </c>
    </row>
    <row r="337" spans="1:31" ht="24.95" customHeight="1" thickBot="1" x14ac:dyDescent="0.25">
      <c r="A337" s="1249"/>
      <c r="B337" s="1351"/>
      <c r="C337" s="1336"/>
      <c r="D337" s="1342"/>
      <c r="E337" s="1342"/>
      <c r="F337" s="1342"/>
      <c r="G337" s="1340"/>
      <c r="H337" s="1341"/>
      <c r="I337" s="847" t="s">
        <v>601</v>
      </c>
      <c r="J337" s="848"/>
      <c r="K337" s="849"/>
      <c r="L337" s="850">
        <v>0.25</v>
      </c>
      <c r="M337" s="851"/>
      <c r="N337" s="849"/>
      <c r="O337" s="850">
        <v>0.5</v>
      </c>
      <c r="P337" s="851"/>
      <c r="Q337" s="849"/>
      <c r="R337" s="850"/>
      <c r="S337" s="851"/>
      <c r="T337" s="849"/>
      <c r="U337" s="852"/>
      <c r="V337" s="853">
        <f>SUM(J337:L337)*H336</f>
        <v>0.17499999999999999</v>
      </c>
      <c r="W337" s="854">
        <f>SUM(M337:O337)*H336</f>
        <v>0.35</v>
      </c>
      <c r="X337" s="854">
        <f>SUM(P337:R337)*H336</f>
        <v>0</v>
      </c>
      <c r="Y337" s="854">
        <f>SUM(S337:U337)*H336</f>
        <v>0</v>
      </c>
      <c r="Z337" s="966">
        <f t="shared" ref="Z337" si="166">MAX(V337:Y337)</f>
        <v>0.35</v>
      </c>
      <c r="AA337" s="1338"/>
      <c r="AB337" s="1305"/>
      <c r="AC337" s="981"/>
      <c r="AD337" s="1535"/>
      <c r="AE337" s="994" t="s">
        <v>721</v>
      </c>
    </row>
    <row r="338" spans="1:31" ht="24.95" customHeight="1" x14ac:dyDescent="0.2">
      <c r="A338" s="1249"/>
      <c r="B338" s="1351"/>
      <c r="C338" s="1335" t="s">
        <v>983</v>
      </c>
      <c r="D338" s="1344" t="s">
        <v>254</v>
      </c>
      <c r="E338" s="1344" t="s">
        <v>166</v>
      </c>
      <c r="F338" s="1344" t="s">
        <v>449</v>
      </c>
      <c r="G338" s="1345" t="s">
        <v>742</v>
      </c>
      <c r="H338" s="1348">
        <v>0.1</v>
      </c>
      <c r="I338" s="815" t="s">
        <v>600</v>
      </c>
      <c r="J338" s="816"/>
      <c r="K338" s="817"/>
      <c r="L338" s="818">
        <v>1</v>
      </c>
      <c r="M338" s="819"/>
      <c r="N338" s="817"/>
      <c r="O338" s="818">
        <v>1</v>
      </c>
      <c r="P338" s="819"/>
      <c r="Q338" s="817"/>
      <c r="R338" s="818">
        <v>1</v>
      </c>
      <c r="S338" s="819"/>
      <c r="T338" s="834"/>
      <c r="U338" s="837">
        <v>1</v>
      </c>
      <c r="V338" s="821">
        <f>SUM(J338:L338)*H338</f>
        <v>0.1</v>
      </c>
      <c r="W338" s="822">
        <f>SUM(M338:O338)*H338</f>
        <v>0.1</v>
      </c>
      <c r="X338" s="822">
        <f>SUM(P338:R338)*H338</f>
        <v>0.1</v>
      </c>
      <c r="Y338" s="822">
        <f>SUM(S338:U338)*H338</f>
        <v>0.1</v>
      </c>
      <c r="Z338" s="963">
        <f>MAX(V338:Y338)</f>
        <v>0.1</v>
      </c>
      <c r="AA338" s="1337" t="s">
        <v>1166</v>
      </c>
      <c r="AB338" s="1304">
        <v>47</v>
      </c>
      <c r="AC338" s="979"/>
      <c r="AD338" s="1533" t="str">
        <f>+IF(Z339&gt;Z338,"SUPERADA",IF(Z339=Z338,"EQUILIBRADA",IF(Z339&lt;Z338,"PARA MEJORAR")))</f>
        <v>EQUILIBRADA</v>
      </c>
      <c r="AE338" s="993" t="s">
        <v>559</v>
      </c>
    </row>
    <row r="339" spans="1:31" ht="24.95" customHeight="1" x14ac:dyDescent="0.2">
      <c r="A339" s="1249"/>
      <c r="B339" s="1351"/>
      <c r="C339" s="1336"/>
      <c r="D339" s="1342"/>
      <c r="E339" s="1342"/>
      <c r="F339" s="1342"/>
      <c r="G339" s="1222"/>
      <c r="H339" s="1339"/>
      <c r="I339" s="823" t="s">
        <v>601</v>
      </c>
      <c r="J339" s="824"/>
      <c r="K339" s="825"/>
      <c r="L339" s="826">
        <v>1</v>
      </c>
      <c r="M339" s="827"/>
      <c r="N339" s="825"/>
      <c r="O339" s="826">
        <v>1</v>
      </c>
      <c r="P339" s="827"/>
      <c r="Q339" s="825"/>
      <c r="R339" s="826"/>
      <c r="S339" s="827"/>
      <c r="T339" s="825"/>
      <c r="U339" s="828"/>
      <c r="V339" s="829">
        <f>SUM(J339:L339)*H338</f>
        <v>0.1</v>
      </c>
      <c r="W339" s="830">
        <f>SUM(M339:O339)*H338</f>
        <v>0.1</v>
      </c>
      <c r="X339" s="830">
        <f>SUM(P339:R339)*H338</f>
        <v>0</v>
      </c>
      <c r="Y339" s="830">
        <f>SUM(S339:U339)*H338</f>
        <v>0</v>
      </c>
      <c r="Z339" s="964">
        <f t="shared" ref="Z339" si="167">MAX(V339:Y339)</f>
        <v>0.1</v>
      </c>
      <c r="AA339" s="1338"/>
      <c r="AB339" s="1304"/>
      <c r="AC339" s="980"/>
      <c r="AD339" s="1534"/>
      <c r="AE339" s="994" t="s">
        <v>559</v>
      </c>
    </row>
    <row r="340" spans="1:31" ht="24.95" customHeight="1" x14ac:dyDescent="0.2">
      <c r="A340" s="1249"/>
      <c r="B340" s="1351"/>
      <c r="C340" s="1336"/>
      <c r="D340" s="1342"/>
      <c r="E340" s="1342"/>
      <c r="F340" s="1342"/>
      <c r="G340" s="1222" t="s">
        <v>749</v>
      </c>
      <c r="H340" s="1339">
        <v>0.1</v>
      </c>
      <c r="I340" s="838" t="s">
        <v>600</v>
      </c>
      <c r="J340" s="839"/>
      <c r="K340" s="840"/>
      <c r="L340" s="841">
        <v>1</v>
      </c>
      <c r="M340" s="842"/>
      <c r="N340" s="840"/>
      <c r="O340" s="841">
        <v>1</v>
      </c>
      <c r="P340" s="842"/>
      <c r="Q340" s="840"/>
      <c r="R340" s="841">
        <v>1</v>
      </c>
      <c r="S340" s="842"/>
      <c r="T340" s="840"/>
      <c r="U340" s="843">
        <v>1</v>
      </c>
      <c r="V340" s="844">
        <f>SUM(J340:L340)*H340</f>
        <v>0.1</v>
      </c>
      <c r="W340" s="845">
        <f>SUM(M340:O340)*H340</f>
        <v>0.1</v>
      </c>
      <c r="X340" s="845">
        <f>SUM(P340:R340)*H340</f>
        <v>0.1</v>
      </c>
      <c r="Y340" s="845">
        <f>SUM(S340:U340)*H340</f>
        <v>0.1</v>
      </c>
      <c r="Z340" s="965">
        <f>MAX(V340:Y340)</f>
        <v>0.1</v>
      </c>
      <c r="AA340" s="1338"/>
      <c r="AB340" s="1304"/>
      <c r="AC340" s="980"/>
      <c r="AD340" s="1534" t="str">
        <f>+IF(Z341&gt;Z340,"SUPERADA",IF(Z341=Z340,"EQUILIBRADA",IF(Z341&lt;Z340,"PARA MEJORAR")))</f>
        <v>EQUILIBRADA</v>
      </c>
      <c r="AE340" s="994" t="s">
        <v>559</v>
      </c>
    </row>
    <row r="341" spans="1:31" ht="24.95" customHeight="1" x14ac:dyDescent="0.2">
      <c r="A341" s="1249"/>
      <c r="B341" s="1351"/>
      <c r="C341" s="1336"/>
      <c r="D341" s="1342"/>
      <c r="E341" s="1342"/>
      <c r="F341" s="1342"/>
      <c r="G341" s="1222"/>
      <c r="H341" s="1339"/>
      <c r="I341" s="823" t="s">
        <v>601</v>
      </c>
      <c r="J341" s="824"/>
      <c r="K341" s="825"/>
      <c r="L341" s="826">
        <v>1</v>
      </c>
      <c r="M341" s="827"/>
      <c r="N341" s="825"/>
      <c r="O341" s="826">
        <v>1</v>
      </c>
      <c r="P341" s="827"/>
      <c r="Q341" s="825"/>
      <c r="R341" s="826"/>
      <c r="S341" s="827"/>
      <c r="T341" s="825"/>
      <c r="U341" s="828"/>
      <c r="V341" s="829">
        <f>SUM(J341:L341)*H340</f>
        <v>0.1</v>
      </c>
      <c r="W341" s="830">
        <f>SUM(M341:O341)*H340</f>
        <v>0.1</v>
      </c>
      <c r="X341" s="830">
        <f>SUM(P341:R341)*H340</f>
        <v>0</v>
      </c>
      <c r="Y341" s="830">
        <f>SUM(S341:U341)*H340</f>
        <v>0</v>
      </c>
      <c r="Z341" s="964">
        <f t="shared" ref="Z341" si="168">MAX(V341:Y341)</f>
        <v>0.1</v>
      </c>
      <c r="AA341" s="1338"/>
      <c r="AB341" s="1304"/>
      <c r="AC341" s="980"/>
      <c r="AD341" s="1534"/>
      <c r="AE341" s="994" t="s">
        <v>559</v>
      </c>
    </row>
    <row r="342" spans="1:31" ht="24.95" customHeight="1" x14ac:dyDescent="0.2">
      <c r="A342" s="1249"/>
      <c r="B342" s="1351"/>
      <c r="C342" s="1336"/>
      <c r="D342" s="1342"/>
      <c r="E342" s="1342"/>
      <c r="F342" s="1342"/>
      <c r="G342" s="1222" t="s">
        <v>744</v>
      </c>
      <c r="H342" s="1339">
        <v>0.8</v>
      </c>
      <c r="I342" s="838" t="s">
        <v>600</v>
      </c>
      <c r="J342" s="839"/>
      <c r="K342" s="840"/>
      <c r="L342" s="841">
        <v>0.2</v>
      </c>
      <c r="M342" s="842"/>
      <c r="N342" s="840"/>
      <c r="O342" s="841">
        <v>0.3</v>
      </c>
      <c r="P342" s="842"/>
      <c r="Q342" s="840"/>
      <c r="R342" s="841">
        <v>1</v>
      </c>
      <c r="S342" s="842"/>
      <c r="T342" s="840"/>
      <c r="U342" s="843">
        <v>1</v>
      </c>
      <c r="V342" s="844">
        <f>SUM(J342:L342)*H342</f>
        <v>0.16000000000000003</v>
      </c>
      <c r="W342" s="845">
        <f>SUM(M342:O342)*H342</f>
        <v>0.24</v>
      </c>
      <c r="X342" s="845">
        <f>SUM(P342:R342)*H342</f>
        <v>0.8</v>
      </c>
      <c r="Y342" s="845">
        <f>SUM(S342:U342)*H342</f>
        <v>0.8</v>
      </c>
      <c r="Z342" s="965">
        <f>MAX(V342:Y342)</f>
        <v>0.8</v>
      </c>
      <c r="AA342" s="1338"/>
      <c r="AB342" s="1304"/>
      <c r="AC342" s="980"/>
      <c r="AD342" s="1534" t="str">
        <f>+IF(Z343&gt;Z342,"SUPERADA",IF(Z343=Z342,"EQUILIBRADA",IF(Z343&lt;Z342,"PARA MEJORAR")))</f>
        <v>PARA MEJORAR</v>
      </c>
      <c r="AE342" s="994" t="s">
        <v>559</v>
      </c>
    </row>
    <row r="343" spans="1:31" ht="24.95" customHeight="1" thickBot="1" x14ac:dyDescent="0.25">
      <c r="A343" s="1249"/>
      <c r="B343" s="1351"/>
      <c r="C343" s="1336"/>
      <c r="D343" s="1342"/>
      <c r="E343" s="1342"/>
      <c r="F343" s="1342"/>
      <c r="G343" s="1340"/>
      <c r="H343" s="1341"/>
      <c r="I343" s="847" t="s">
        <v>601</v>
      </c>
      <c r="J343" s="848"/>
      <c r="K343" s="849"/>
      <c r="L343" s="850">
        <v>0.2</v>
      </c>
      <c r="M343" s="851"/>
      <c r="N343" s="849"/>
      <c r="O343" s="850">
        <v>0.30630000000000002</v>
      </c>
      <c r="P343" s="851"/>
      <c r="Q343" s="849"/>
      <c r="R343" s="850"/>
      <c r="S343" s="851"/>
      <c r="T343" s="849"/>
      <c r="U343" s="852"/>
      <c r="V343" s="853">
        <f>SUM(J343:L343)*H342</f>
        <v>0.16000000000000003</v>
      </c>
      <c r="W343" s="854">
        <f>SUM(M343:O343)*H342</f>
        <v>0.24504000000000004</v>
      </c>
      <c r="X343" s="854">
        <f>SUM(P343:R343)*H342</f>
        <v>0</v>
      </c>
      <c r="Y343" s="854">
        <f>SUM(S343:U343)*H342</f>
        <v>0</v>
      </c>
      <c r="Z343" s="966">
        <f t="shared" ref="Z343" si="169">MAX(V343:Y343)</f>
        <v>0.24504000000000004</v>
      </c>
      <c r="AA343" s="1338"/>
      <c r="AB343" s="1305"/>
      <c r="AC343" s="981"/>
      <c r="AD343" s="1535"/>
      <c r="AE343" s="994" t="s">
        <v>559</v>
      </c>
    </row>
    <row r="344" spans="1:31" ht="24.95" customHeight="1" x14ac:dyDescent="0.2">
      <c r="A344" s="1249"/>
      <c r="B344" s="1351"/>
      <c r="C344" s="1336"/>
      <c r="D344" s="1344" t="s">
        <v>547</v>
      </c>
      <c r="E344" s="1344" t="s">
        <v>548</v>
      </c>
      <c r="F344" s="1344" t="s">
        <v>549</v>
      </c>
      <c r="G344" s="1345" t="s">
        <v>1000</v>
      </c>
      <c r="H344" s="1348">
        <v>0.4</v>
      </c>
      <c r="I344" s="815" t="s">
        <v>600</v>
      </c>
      <c r="J344" s="816"/>
      <c r="K344" s="817"/>
      <c r="L344" s="818">
        <v>0.25</v>
      </c>
      <c r="M344" s="819"/>
      <c r="N344" s="817"/>
      <c r="O344" s="818">
        <v>0.5</v>
      </c>
      <c r="P344" s="819"/>
      <c r="Q344" s="817"/>
      <c r="R344" s="818">
        <v>0.75</v>
      </c>
      <c r="S344" s="819"/>
      <c r="T344" s="834"/>
      <c r="U344" s="837">
        <v>1</v>
      </c>
      <c r="V344" s="821">
        <f>SUM(J344:L344)*H344</f>
        <v>0.1</v>
      </c>
      <c r="W344" s="822">
        <f>SUM(M344:O344)*H344</f>
        <v>0.2</v>
      </c>
      <c r="X344" s="822">
        <f>SUM(P344:R344)*H344</f>
        <v>0.30000000000000004</v>
      </c>
      <c r="Y344" s="822">
        <f>SUM(S344:U344)*H344</f>
        <v>0.4</v>
      </c>
      <c r="Z344" s="963">
        <f>MAX(V344:Y344)</f>
        <v>0.4</v>
      </c>
      <c r="AA344" s="1337" t="s">
        <v>1167</v>
      </c>
      <c r="AB344" s="1303">
        <v>48</v>
      </c>
      <c r="AC344" s="979"/>
      <c r="AD344" s="1533" t="str">
        <f>+IF(Z345&gt;Z344,"SUPERADA",IF(Z345=Z344,"EQUILIBRADA",IF(Z345&lt;Z344,"PARA MEJORAR")))</f>
        <v>PARA MEJORAR</v>
      </c>
      <c r="AE344" s="994" t="s">
        <v>559</v>
      </c>
    </row>
    <row r="345" spans="1:31" ht="24.95" customHeight="1" x14ac:dyDescent="0.2">
      <c r="A345" s="1249"/>
      <c r="B345" s="1351"/>
      <c r="C345" s="1336"/>
      <c r="D345" s="1342"/>
      <c r="E345" s="1342"/>
      <c r="F345" s="1342"/>
      <c r="G345" s="1222"/>
      <c r="H345" s="1339"/>
      <c r="I345" s="823" t="s">
        <v>601</v>
      </c>
      <c r="J345" s="824"/>
      <c r="K345" s="825"/>
      <c r="L345" s="826">
        <v>0.25</v>
      </c>
      <c r="M345" s="827"/>
      <c r="N345" s="825"/>
      <c r="O345" s="826">
        <v>0.5</v>
      </c>
      <c r="P345" s="827"/>
      <c r="Q345" s="825"/>
      <c r="R345" s="826"/>
      <c r="S345" s="827"/>
      <c r="T345" s="825"/>
      <c r="U345" s="828"/>
      <c r="V345" s="829">
        <f>SUM(J345:L345)*H344</f>
        <v>0.1</v>
      </c>
      <c r="W345" s="830">
        <f>SUM(M345:O345)*H344</f>
        <v>0.2</v>
      </c>
      <c r="X345" s="830">
        <f>SUM(P345:R345)*H344</f>
        <v>0</v>
      </c>
      <c r="Y345" s="830">
        <f>SUM(S345:U345)*H344</f>
        <v>0</v>
      </c>
      <c r="Z345" s="964">
        <f t="shared" ref="Z345" si="170">MAX(V345:Y345)</f>
        <v>0.2</v>
      </c>
      <c r="AA345" s="1338"/>
      <c r="AB345" s="1304"/>
      <c r="AC345" s="980"/>
      <c r="AD345" s="1534"/>
      <c r="AE345" s="994" t="s">
        <v>559</v>
      </c>
    </row>
    <row r="346" spans="1:31" ht="24.95" customHeight="1" x14ac:dyDescent="0.2">
      <c r="A346" s="1249"/>
      <c r="B346" s="1351"/>
      <c r="C346" s="1336"/>
      <c r="D346" s="1342"/>
      <c r="E346" s="1342"/>
      <c r="F346" s="1342"/>
      <c r="G346" s="1222" t="s">
        <v>747</v>
      </c>
      <c r="H346" s="1339">
        <v>0.2</v>
      </c>
      <c r="I346" s="838" t="s">
        <v>600</v>
      </c>
      <c r="J346" s="839"/>
      <c r="K346" s="840"/>
      <c r="L346" s="841">
        <v>0.25</v>
      </c>
      <c r="M346" s="842"/>
      <c r="N346" s="840"/>
      <c r="O346" s="841">
        <v>0.5</v>
      </c>
      <c r="P346" s="842"/>
      <c r="Q346" s="840"/>
      <c r="R346" s="841">
        <v>0.75</v>
      </c>
      <c r="S346" s="842"/>
      <c r="T346" s="840"/>
      <c r="U346" s="843">
        <v>1</v>
      </c>
      <c r="V346" s="844">
        <f>SUM(J346:L346)*H346</f>
        <v>0.05</v>
      </c>
      <c r="W346" s="845">
        <f>SUM(M346:O346)*H346</f>
        <v>0.1</v>
      </c>
      <c r="X346" s="845">
        <f>SUM(P346:R346)*H346</f>
        <v>0.15000000000000002</v>
      </c>
      <c r="Y346" s="845">
        <f>SUM(S346:U346)*H346</f>
        <v>0.2</v>
      </c>
      <c r="Z346" s="965">
        <f>MAX(V346:Y346)</f>
        <v>0.2</v>
      </c>
      <c r="AA346" s="1338"/>
      <c r="AB346" s="1304"/>
      <c r="AC346" s="980"/>
      <c r="AD346" s="1534" t="str">
        <f>+IF(Z347&gt;Z346,"SUPERADA",IF(Z347=Z346,"EQUILIBRADA",IF(Z347&lt;Z346,"PARA MEJORAR")))</f>
        <v>PARA MEJORAR</v>
      </c>
      <c r="AE346" s="994" t="s">
        <v>559</v>
      </c>
    </row>
    <row r="347" spans="1:31" ht="24.95" customHeight="1" x14ac:dyDescent="0.2">
      <c r="A347" s="1249"/>
      <c r="B347" s="1351"/>
      <c r="C347" s="1336"/>
      <c r="D347" s="1342"/>
      <c r="E347" s="1342"/>
      <c r="F347" s="1342"/>
      <c r="G347" s="1222"/>
      <c r="H347" s="1339"/>
      <c r="I347" s="823" t="s">
        <v>601</v>
      </c>
      <c r="J347" s="824"/>
      <c r="K347" s="825"/>
      <c r="L347" s="826">
        <v>0.25</v>
      </c>
      <c r="M347" s="827"/>
      <c r="N347" s="825"/>
      <c r="O347" s="826">
        <v>0.5</v>
      </c>
      <c r="P347" s="827"/>
      <c r="Q347" s="825"/>
      <c r="R347" s="826"/>
      <c r="S347" s="827"/>
      <c r="T347" s="825"/>
      <c r="U347" s="828"/>
      <c r="V347" s="829">
        <f>SUM(J347:L347)*H346</f>
        <v>0.05</v>
      </c>
      <c r="W347" s="830">
        <f>SUM(M347:O347)*H346</f>
        <v>0.1</v>
      </c>
      <c r="X347" s="830">
        <f>SUM(P347:R347)*H346</f>
        <v>0</v>
      </c>
      <c r="Y347" s="830">
        <f>SUM(S347:U347)*H346</f>
        <v>0</v>
      </c>
      <c r="Z347" s="964">
        <f t="shared" ref="Z347" si="171">MAX(V347:Y347)</f>
        <v>0.1</v>
      </c>
      <c r="AA347" s="1338"/>
      <c r="AB347" s="1304"/>
      <c r="AC347" s="980"/>
      <c r="AD347" s="1534"/>
      <c r="AE347" s="994" t="s">
        <v>559</v>
      </c>
    </row>
    <row r="348" spans="1:31" ht="24.95" customHeight="1" x14ac:dyDescent="0.2">
      <c r="A348" s="1249"/>
      <c r="B348" s="1351"/>
      <c r="C348" s="1336"/>
      <c r="D348" s="1342"/>
      <c r="E348" s="1342"/>
      <c r="F348" s="1342"/>
      <c r="G348" s="1222" t="s">
        <v>748</v>
      </c>
      <c r="H348" s="1352">
        <v>0.4</v>
      </c>
      <c r="I348" s="838" t="s">
        <v>600</v>
      </c>
      <c r="J348" s="839"/>
      <c r="K348" s="840"/>
      <c r="L348" s="841">
        <v>0.25</v>
      </c>
      <c r="M348" s="842"/>
      <c r="N348" s="840"/>
      <c r="O348" s="841">
        <v>0.5</v>
      </c>
      <c r="P348" s="842"/>
      <c r="Q348" s="840"/>
      <c r="R348" s="841">
        <v>0.75</v>
      </c>
      <c r="S348" s="842"/>
      <c r="T348" s="840"/>
      <c r="U348" s="843">
        <v>1</v>
      </c>
      <c r="V348" s="844">
        <f>SUM(J348:L348)*H348</f>
        <v>0.1</v>
      </c>
      <c r="W348" s="845">
        <f>SUM(M348:O348)*H348</f>
        <v>0.2</v>
      </c>
      <c r="X348" s="845">
        <f>SUM(P348:R348)*H348</f>
        <v>0.30000000000000004</v>
      </c>
      <c r="Y348" s="845">
        <f>SUM(S348:U348)*H348</f>
        <v>0.4</v>
      </c>
      <c r="Z348" s="965">
        <f>MAX(V348:Y348)</f>
        <v>0.4</v>
      </c>
      <c r="AA348" s="1338"/>
      <c r="AB348" s="1304"/>
      <c r="AC348" s="980"/>
      <c r="AD348" s="1534" t="str">
        <f>+IF(Z349&gt;Z348,"SUPERADA",IF(Z349=Z348,"EQUILIBRADA",IF(Z349&lt;Z348,"PARA MEJORAR")))</f>
        <v>PARA MEJORAR</v>
      </c>
      <c r="AE348" s="994" t="s">
        <v>559</v>
      </c>
    </row>
    <row r="349" spans="1:31" ht="24.95" customHeight="1" thickBot="1" x14ac:dyDescent="0.25">
      <c r="A349" s="1249"/>
      <c r="B349" s="1351"/>
      <c r="C349" s="1336"/>
      <c r="D349" s="1342"/>
      <c r="E349" s="1342"/>
      <c r="F349" s="1342"/>
      <c r="G349" s="1340"/>
      <c r="H349" s="1353"/>
      <c r="I349" s="847" t="s">
        <v>601</v>
      </c>
      <c r="J349" s="848"/>
      <c r="K349" s="849"/>
      <c r="L349" s="850">
        <v>0.25</v>
      </c>
      <c r="M349" s="851"/>
      <c r="N349" s="849"/>
      <c r="O349" s="850">
        <v>0.5</v>
      </c>
      <c r="P349" s="851"/>
      <c r="Q349" s="849"/>
      <c r="R349" s="850"/>
      <c r="S349" s="851"/>
      <c r="T349" s="849"/>
      <c r="U349" s="852"/>
      <c r="V349" s="853">
        <f>SUM(J349:L349)*H348</f>
        <v>0.1</v>
      </c>
      <c r="W349" s="854">
        <f>SUM(M349:O349)*H348</f>
        <v>0.2</v>
      </c>
      <c r="X349" s="854">
        <f>SUM(P349:R349)*H348</f>
        <v>0</v>
      </c>
      <c r="Y349" s="854">
        <f>SUM(S349:U349)*H348</f>
        <v>0</v>
      </c>
      <c r="Z349" s="966">
        <f t="shared" ref="Z349" si="172">MAX(V349:Y349)</f>
        <v>0.2</v>
      </c>
      <c r="AA349" s="1338"/>
      <c r="AB349" s="1305"/>
      <c r="AC349" s="981"/>
      <c r="AD349" s="1535"/>
      <c r="AE349" s="994" t="s">
        <v>559</v>
      </c>
    </row>
    <row r="350" spans="1:31" ht="24.95" customHeight="1" x14ac:dyDescent="0.2">
      <c r="A350" s="1249"/>
      <c r="B350" s="1351"/>
      <c r="C350" s="1335" t="s">
        <v>24</v>
      </c>
      <c r="D350" s="1344" t="s">
        <v>543</v>
      </c>
      <c r="E350" s="1344" t="s">
        <v>544</v>
      </c>
      <c r="F350" s="1344" t="s">
        <v>538</v>
      </c>
      <c r="G350" s="1345" t="s">
        <v>1001</v>
      </c>
      <c r="H350" s="1346">
        <v>0.15</v>
      </c>
      <c r="I350" s="832" t="s">
        <v>600</v>
      </c>
      <c r="J350" s="894"/>
      <c r="K350" s="834"/>
      <c r="L350" s="835">
        <v>1</v>
      </c>
      <c r="M350" s="836"/>
      <c r="N350" s="834"/>
      <c r="O350" s="835">
        <v>1</v>
      </c>
      <c r="P350" s="836"/>
      <c r="Q350" s="834"/>
      <c r="R350" s="835">
        <v>1</v>
      </c>
      <c r="S350" s="836"/>
      <c r="T350" s="834"/>
      <c r="U350" s="837">
        <v>1</v>
      </c>
      <c r="V350" s="821">
        <f>SUM(J350:L350)*H350</f>
        <v>0.15</v>
      </c>
      <c r="W350" s="822">
        <f>SUM(M350:O350)*H350</f>
        <v>0.15</v>
      </c>
      <c r="X350" s="822">
        <f>SUM(P350:R350)*H350</f>
        <v>0.15</v>
      </c>
      <c r="Y350" s="822">
        <f>SUM(S350:U350)*H350</f>
        <v>0.15</v>
      </c>
      <c r="Z350" s="963">
        <f>MAX(V350:Y350)</f>
        <v>0.15</v>
      </c>
      <c r="AA350" s="1337" t="s">
        <v>1168</v>
      </c>
      <c r="AB350" s="1303">
        <v>49</v>
      </c>
      <c r="AC350" s="979"/>
      <c r="AD350" s="1533" t="str">
        <f>+IF(Z351&gt;Z350,"SUPERADA",IF(Z351=Z350,"EQUILIBRADA",IF(Z351&lt;Z350,"PARA MEJORAR")))</f>
        <v>EQUILIBRADA</v>
      </c>
      <c r="AE350" s="993" t="s">
        <v>562</v>
      </c>
    </row>
    <row r="351" spans="1:31" ht="24.95" customHeight="1" x14ac:dyDescent="0.2">
      <c r="A351" s="1249"/>
      <c r="B351" s="1351"/>
      <c r="C351" s="1336"/>
      <c r="D351" s="1342"/>
      <c r="E351" s="1342"/>
      <c r="F351" s="1342"/>
      <c r="G351" s="1222"/>
      <c r="H351" s="1339"/>
      <c r="I351" s="823" t="s">
        <v>601</v>
      </c>
      <c r="J351" s="824"/>
      <c r="K351" s="825"/>
      <c r="L351" s="826">
        <v>1</v>
      </c>
      <c r="M351" s="827"/>
      <c r="N351" s="825"/>
      <c r="O351" s="826">
        <v>1</v>
      </c>
      <c r="P351" s="827"/>
      <c r="Q351" s="825"/>
      <c r="R351" s="826"/>
      <c r="S351" s="827"/>
      <c r="T351" s="825"/>
      <c r="U351" s="828"/>
      <c r="V351" s="829">
        <f>SUM(J351:L351)*H350</f>
        <v>0.15</v>
      </c>
      <c r="W351" s="830">
        <f>SUM(M351:O351)*H350</f>
        <v>0.15</v>
      </c>
      <c r="X351" s="830">
        <f>SUM(P351:R351)*H350</f>
        <v>0</v>
      </c>
      <c r="Y351" s="830">
        <f>SUM(S351:U351)*H350</f>
        <v>0</v>
      </c>
      <c r="Z351" s="964">
        <f t="shared" ref="Z351" si="173">MAX(V351:Y351)</f>
        <v>0.15</v>
      </c>
      <c r="AA351" s="1338"/>
      <c r="AB351" s="1304"/>
      <c r="AC351" s="980"/>
      <c r="AD351" s="1534"/>
      <c r="AE351" s="994" t="s">
        <v>562</v>
      </c>
    </row>
    <row r="352" spans="1:31" ht="24.95" customHeight="1" x14ac:dyDescent="0.2">
      <c r="A352" s="1249"/>
      <c r="B352" s="1351"/>
      <c r="C352" s="1336"/>
      <c r="D352" s="1342"/>
      <c r="E352" s="1342"/>
      <c r="F352" s="1342"/>
      <c r="G352" s="1222" t="s">
        <v>750</v>
      </c>
      <c r="H352" s="1339">
        <v>0.15</v>
      </c>
      <c r="I352" s="838" t="s">
        <v>600</v>
      </c>
      <c r="J352" s="839"/>
      <c r="K352" s="840"/>
      <c r="L352" s="841">
        <v>1</v>
      </c>
      <c r="M352" s="842"/>
      <c r="N352" s="840"/>
      <c r="O352" s="841">
        <v>1</v>
      </c>
      <c r="P352" s="842"/>
      <c r="Q352" s="840"/>
      <c r="R352" s="841">
        <v>1</v>
      </c>
      <c r="S352" s="842"/>
      <c r="T352" s="840"/>
      <c r="U352" s="843">
        <v>1</v>
      </c>
      <c r="V352" s="844">
        <f>SUM(J352:L352)*H352</f>
        <v>0.15</v>
      </c>
      <c r="W352" s="845">
        <f>SUM(M352:O352)*H352</f>
        <v>0.15</v>
      </c>
      <c r="X352" s="845">
        <f>SUM(P352:R352)*H352</f>
        <v>0.15</v>
      </c>
      <c r="Y352" s="845">
        <f>SUM(S352:U352)*H352</f>
        <v>0.15</v>
      </c>
      <c r="Z352" s="965">
        <f>MAX(V352:Y352)</f>
        <v>0.15</v>
      </c>
      <c r="AA352" s="1338"/>
      <c r="AB352" s="1304"/>
      <c r="AC352" s="980"/>
      <c r="AD352" s="1534" t="str">
        <f>+IF(Z353&gt;Z352,"SUPERADA",IF(Z353=Z352,"EQUILIBRADA",IF(Z353&lt;Z352,"PARA MEJORAR")))</f>
        <v>EQUILIBRADA</v>
      </c>
      <c r="AE352" s="994" t="s">
        <v>562</v>
      </c>
    </row>
    <row r="353" spans="1:31" ht="24.95" customHeight="1" x14ac:dyDescent="0.2">
      <c r="A353" s="1249"/>
      <c r="B353" s="1351"/>
      <c r="C353" s="1336"/>
      <c r="D353" s="1342"/>
      <c r="E353" s="1342"/>
      <c r="F353" s="1342"/>
      <c r="G353" s="1222"/>
      <c r="H353" s="1339"/>
      <c r="I353" s="823" t="s">
        <v>601</v>
      </c>
      <c r="J353" s="824"/>
      <c r="K353" s="825"/>
      <c r="L353" s="826">
        <v>1</v>
      </c>
      <c r="M353" s="827"/>
      <c r="N353" s="825"/>
      <c r="O353" s="826">
        <v>1</v>
      </c>
      <c r="P353" s="827"/>
      <c r="Q353" s="825"/>
      <c r="R353" s="826"/>
      <c r="S353" s="827"/>
      <c r="T353" s="825"/>
      <c r="U353" s="828"/>
      <c r="V353" s="829">
        <f>SUM(J353:L353)*H352</f>
        <v>0.15</v>
      </c>
      <c r="W353" s="830">
        <f>SUM(M353:O353)*H352</f>
        <v>0.15</v>
      </c>
      <c r="X353" s="830">
        <f>SUM(P353:R353)*H352</f>
        <v>0</v>
      </c>
      <c r="Y353" s="830">
        <f>SUM(S353:U353)*H352</f>
        <v>0</v>
      </c>
      <c r="Z353" s="964">
        <f t="shared" ref="Z353" si="174">MAX(V353:Y353)</f>
        <v>0.15</v>
      </c>
      <c r="AA353" s="1338"/>
      <c r="AB353" s="1304"/>
      <c r="AC353" s="980"/>
      <c r="AD353" s="1534"/>
      <c r="AE353" s="994" t="s">
        <v>562</v>
      </c>
    </row>
    <row r="354" spans="1:31" ht="24.95" customHeight="1" x14ac:dyDescent="0.2">
      <c r="A354" s="1249"/>
      <c r="B354" s="1351"/>
      <c r="C354" s="1336"/>
      <c r="D354" s="1342"/>
      <c r="E354" s="1342"/>
      <c r="F354" s="1342"/>
      <c r="G354" s="1222" t="s">
        <v>751</v>
      </c>
      <c r="H354" s="1339">
        <v>0.3</v>
      </c>
      <c r="I354" s="838" t="s">
        <v>600</v>
      </c>
      <c r="J354" s="839"/>
      <c r="K354" s="840"/>
      <c r="L354" s="841">
        <v>0.15</v>
      </c>
      <c r="M354" s="842"/>
      <c r="N354" s="840"/>
      <c r="O354" s="841">
        <v>1</v>
      </c>
      <c r="P354" s="842"/>
      <c r="Q354" s="840"/>
      <c r="R354" s="841"/>
      <c r="S354" s="842"/>
      <c r="T354" s="840"/>
      <c r="U354" s="843">
        <v>1</v>
      </c>
      <c r="V354" s="844">
        <f>SUM(J354:L354)*H354</f>
        <v>4.4999999999999998E-2</v>
      </c>
      <c r="W354" s="845">
        <f>SUM(M354:O354)*H354</f>
        <v>0.3</v>
      </c>
      <c r="X354" s="845">
        <f>SUM(P354:R354)*H354</f>
        <v>0</v>
      </c>
      <c r="Y354" s="845">
        <f>SUM(S354:U354)*H354</f>
        <v>0.3</v>
      </c>
      <c r="Z354" s="965">
        <f>MAX(V354:Y354)</f>
        <v>0.3</v>
      </c>
      <c r="AA354" s="1338"/>
      <c r="AB354" s="1304"/>
      <c r="AC354" s="980"/>
      <c r="AD354" s="1534" t="str">
        <f>+IF(Z355&gt;Z354,"SUPERADA",IF(Z355=Z354,"EQUILIBRADA",IF(Z355&lt;Z354,"PARA MEJORAR")))</f>
        <v>EQUILIBRADA</v>
      </c>
      <c r="AE354" s="994" t="s">
        <v>562</v>
      </c>
    </row>
    <row r="355" spans="1:31" ht="24.95" customHeight="1" x14ac:dyDescent="0.2">
      <c r="A355" s="1249"/>
      <c r="B355" s="1351"/>
      <c r="C355" s="1336"/>
      <c r="D355" s="1342"/>
      <c r="E355" s="1342"/>
      <c r="F355" s="1342"/>
      <c r="G355" s="1222"/>
      <c r="H355" s="1339"/>
      <c r="I355" s="823" t="s">
        <v>601</v>
      </c>
      <c r="J355" s="824"/>
      <c r="K355" s="825"/>
      <c r="L355" s="826">
        <v>0.15</v>
      </c>
      <c r="M355" s="827"/>
      <c r="N355" s="825"/>
      <c r="O355" s="826">
        <v>1</v>
      </c>
      <c r="P355" s="827"/>
      <c r="Q355" s="825"/>
      <c r="R355" s="826"/>
      <c r="S355" s="827"/>
      <c r="T355" s="825"/>
      <c r="U355" s="828"/>
      <c r="V355" s="896">
        <f>SUM(J355:L355)*H354</f>
        <v>4.4999999999999998E-2</v>
      </c>
      <c r="W355" s="897">
        <f>SUM(M355:O355)*H354</f>
        <v>0.3</v>
      </c>
      <c r="X355" s="897">
        <f>SUM(P355:R355)*H354</f>
        <v>0</v>
      </c>
      <c r="Y355" s="897">
        <f>SUM(S355:U355)*H354</f>
        <v>0</v>
      </c>
      <c r="Z355" s="969">
        <f t="shared" ref="Z355" si="175">MAX(V355:Y355)</f>
        <v>0.3</v>
      </c>
      <c r="AA355" s="1338"/>
      <c r="AB355" s="1304"/>
      <c r="AC355" s="980"/>
      <c r="AD355" s="1534"/>
      <c r="AE355" s="994" t="s">
        <v>562</v>
      </c>
    </row>
    <row r="356" spans="1:31" ht="24.95" customHeight="1" x14ac:dyDescent="0.2">
      <c r="A356" s="1249"/>
      <c r="B356" s="1351"/>
      <c r="C356" s="1336"/>
      <c r="D356" s="1342"/>
      <c r="E356" s="1342"/>
      <c r="F356" s="1342"/>
      <c r="G356" s="1222" t="s">
        <v>752</v>
      </c>
      <c r="H356" s="1339">
        <v>0.4</v>
      </c>
      <c r="I356" s="838" t="s">
        <v>600</v>
      </c>
      <c r="J356" s="839"/>
      <c r="K356" s="840"/>
      <c r="L356" s="841"/>
      <c r="M356" s="842"/>
      <c r="N356" s="840"/>
      <c r="O356" s="841"/>
      <c r="P356" s="842"/>
      <c r="Q356" s="840"/>
      <c r="R356" s="841">
        <v>0.5</v>
      </c>
      <c r="S356" s="842"/>
      <c r="T356" s="840"/>
      <c r="U356" s="843">
        <v>1</v>
      </c>
      <c r="V356" s="844">
        <f>SUM(J356:L356)*H356</f>
        <v>0</v>
      </c>
      <c r="W356" s="845">
        <f>SUM(M356:O356)*H356</f>
        <v>0</v>
      </c>
      <c r="X356" s="845">
        <f>SUM(P356:R356)*H356</f>
        <v>0.2</v>
      </c>
      <c r="Y356" s="845">
        <f>SUM(S356:U356)*H356</f>
        <v>0.4</v>
      </c>
      <c r="Z356" s="965">
        <f>MAX(V356:Y356)</f>
        <v>0.4</v>
      </c>
      <c r="AA356" s="1338"/>
      <c r="AB356" s="1304"/>
      <c r="AC356" s="980"/>
      <c r="AD356" s="1534" t="str">
        <f>+IF(Z357&gt;Z356,"SUPERADA",IF(Z357=Z356,"EQUILIBRADA",IF(Z357&lt;Z356,"PARA MEJORAR")))</f>
        <v>PARA MEJORAR</v>
      </c>
      <c r="AE356" s="994" t="s">
        <v>562</v>
      </c>
    </row>
    <row r="357" spans="1:31" ht="24.95" customHeight="1" thickBot="1" x14ac:dyDescent="0.25">
      <c r="A357" s="1249"/>
      <c r="B357" s="1351"/>
      <c r="C357" s="1336"/>
      <c r="D357" s="1342"/>
      <c r="E357" s="1342"/>
      <c r="F357" s="1342"/>
      <c r="G357" s="1340"/>
      <c r="H357" s="1341"/>
      <c r="I357" s="847" t="s">
        <v>601</v>
      </c>
      <c r="J357" s="848"/>
      <c r="K357" s="849"/>
      <c r="L357" s="850"/>
      <c r="M357" s="851"/>
      <c r="N357" s="849"/>
      <c r="O357" s="850"/>
      <c r="P357" s="851"/>
      <c r="Q357" s="849"/>
      <c r="R357" s="850"/>
      <c r="S357" s="851"/>
      <c r="T357" s="849"/>
      <c r="U357" s="852"/>
      <c r="V357" s="853">
        <f>SUM(J357:L357)*H356</f>
        <v>0</v>
      </c>
      <c r="W357" s="854">
        <f>SUM(M357:O357)*H356</f>
        <v>0</v>
      </c>
      <c r="X357" s="854">
        <f>SUM(P357:R357)*H356</f>
        <v>0</v>
      </c>
      <c r="Y357" s="854">
        <f>SUM(S357:U357)*H356</f>
        <v>0</v>
      </c>
      <c r="Z357" s="966">
        <f t="shared" ref="Z357" si="176">MAX(V357:Y357)</f>
        <v>0</v>
      </c>
      <c r="AA357" s="1338"/>
      <c r="AB357" s="1305"/>
      <c r="AC357" s="981"/>
      <c r="AD357" s="1535"/>
      <c r="AE357" s="994" t="s">
        <v>562</v>
      </c>
    </row>
    <row r="358" spans="1:31" ht="24.95" customHeight="1" x14ac:dyDescent="0.2">
      <c r="A358" s="1249"/>
      <c r="B358" s="1351"/>
      <c r="C358" s="1344" t="s">
        <v>167</v>
      </c>
      <c r="D358" s="1344" t="s">
        <v>256</v>
      </c>
      <c r="E358" s="1344" t="s">
        <v>257</v>
      </c>
      <c r="F358" s="1344" t="s">
        <v>168</v>
      </c>
      <c r="G358" s="1345" t="s">
        <v>953</v>
      </c>
      <c r="H358" s="1348">
        <v>0.1</v>
      </c>
      <c r="I358" s="832" t="s">
        <v>600</v>
      </c>
      <c r="J358" s="833"/>
      <c r="K358" s="834"/>
      <c r="L358" s="835">
        <v>1</v>
      </c>
      <c r="M358" s="836"/>
      <c r="N358" s="834"/>
      <c r="O358" s="835">
        <v>1</v>
      </c>
      <c r="P358" s="836"/>
      <c r="Q358" s="834"/>
      <c r="R358" s="835">
        <v>1</v>
      </c>
      <c r="S358" s="836"/>
      <c r="T358" s="834"/>
      <c r="U358" s="837">
        <v>1</v>
      </c>
      <c r="V358" s="821">
        <f>SUM(J358:L358)*H358</f>
        <v>0.1</v>
      </c>
      <c r="W358" s="822">
        <f>SUM(M358:O358)*H358</f>
        <v>0.1</v>
      </c>
      <c r="X358" s="822">
        <f>SUM(P358:R358)*H358</f>
        <v>0.1</v>
      </c>
      <c r="Y358" s="822">
        <f>SUM(S358:U358)*H358</f>
        <v>0.1</v>
      </c>
      <c r="Z358" s="963">
        <f>MAX(V358:Y358)</f>
        <v>0.1</v>
      </c>
      <c r="AA358" s="1337" t="s">
        <v>1169</v>
      </c>
      <c r="AB358" s="1275">
        <v>50</v>
      </c>
      <c r="AC358" s="979"/>
      <c r="AD358" s="1533" t="str">
        <f>+IF(Z359&gt;Z358,"SUPERADA",IF(Z359=Z358,"EQUILIBRADA",IF(Z359&lt;Z358,"PARA MEJORAR")))</f>
        <v>EQUILIBRADA</v>
      </c>
      <c r="AE358" s="993" t="s">
        <v>558</v>
      </c>
    </row>
    <row r="359" spans="1:31" ht="24.95" customHeight="1" x14ac:dyDescent="0.2">
      <c r="A359" s="1249"/>
      <c r="B359" s="1351"/>
      <c r="C359" s="1342"/>
      <c r="D359" s="1342"/>
      <c r="E359" s="1342"/>
      <c r="F359" s="1342"/>
      <c r="G359" s="1222"/>
      <c r="H359" s="1339"/>
      <c r="I359" s="823" t="s">
        <v>601</v>
      </c>
      <c r="J359" s="824"/>
      <c r="K359" s="825"/>
      <c r="L359" s="826">
        <v>1</v>
      </c>
      <c r="M359" s="827"/>
      <c r="N359" s="825"/>
      <c r="O359" s="826">
        <v>1</v>
      </c>
      <c r="P359" s="827"/>
      <c r="Q359" s="825"/>
      <c r="R359" s="826"/>
      <c r="S359" s="827"/>
      <c r="T359" s="825"/>
      <c r="U359" s="828"/>
      <c r="V359" s="829">
        <f>SUM(J359:L359)*H358</f>
        <v>0.1</v>
      </c>
      <c r="W359" s="830">
        <f>SUM(M359:O359)*H358</f>
        <v>0.1</v>
      </c>
      <c r="X359" s="830">
        <f>SUM(P359:R359)*H358</f>
        <v>0</v>
      </c>
      <c r="Y359" s="830">
        <f>SUM(S359:U359)*H358</f>
        <v>0</v>
      </c>
      <c r="Z359" s="964">
        <f t="shared" ref="Z359" si="177">MAX(V359:Y359)</f>
        <v>0.1</v>
      </c>
      <c r="AA359" s="1338"/>
      <c r="AB359" s="1276"/>
      <c r="AC359" s="980"/>
      <c r="AD359" s="1534"/>
      <c r="AE359" s="994" t="s">
        <v>558</v>
      </c>
    </row>
    <row r="360" spans="1:31" ht="24.95" customHeight="1" x14ac:dyDescent="0.2">
      <c r="A360" s="1249"/>
      <c r="B360" s="1351"/>
      <c r="C360" s="1342"/>
      <c r="D360" s="1342"/>
      <c r="E360" s="1342"/>
      <c r="F360" s="1342"/>
      <c r="G360" s="1222" t="s">
        <v>749</v>
      </c>
      <c r="H360" s="1339">
        <v>0.3</v>
      </c>
      <c r="I360" s="838" t="s">
        <v>600</v>
      </c>
      <c r="J360" s="839"/>
      <c r="K360" s="840"/>
      <c r="L360" s="841">
        <v>0.9</v>
      </c>
      <c r="M360" s="842"/>
      <c r="N360" s="840"/>
      <c r="O360" s="841">
        <v>1</v>
      </c>
      <c r="P360" s="842"/>
      <c r="Q360" s="840"/>
      <c r="R360" s="944">
        <v>1</v>
      </c>
      <c r="S360" s="945"/>
      <c r="T360" s="946"/>
      <c r="U360" s="947">
        <v>1</v>
      </c>
      <c r="V360" s="844">
        <f>SUM(J360:L360)*H360</f>
        <v>0.27</v>
      </c>
      <c r="W360" s="845">
        <f>SUM(M360:O360)*H360</f>
        <v>0.3</v>
      </c>
      <c r="X360" s="845">
        <f>SUM(P360:R360)*H360</f>
        <v>0.3</v>
      </c>
      <c r="Y360" s="845">
        <f>SUM(S360:U360)*H360</f>
        <v>0.3</v>
      </c>
      <c r="Z360" s="965">
        <f>MAX(V360:Y360)</f>
        <v>0.3</v>
      </c>
      <c r="AA360" s="1338"/>
      <c r="AB360" s="1276"/>
      <c r="AC360" s="980"/>
      <c r="AD360" s="1534" t="str">
        <f>+IF(Z361&gt;Z360,"SUPERADA",IF(Z361=Z360,"EQUILIBRADA",IF(Z361&lt;Z360,"PARA MEJORAR")))</f>
        <v>PARA MEJORAR</v>
      </c>
      <c r="AE360" s="994" t="s">
        <v>558</v>
      </c>
    </row>
    <row r="361" spans="1:31" ht="24.95" customHeight="1" x14ac:dyDescent="0.2">
      <c r="A361" s="1249"/>
      <c r="B361" s="1351"/>
      <c r="C361" s="1342"/>
      <c r="D361" s="1342"/>
      <c r="E361" s="1342"/>
      <c r="F361" s="1342"/>
      <c r="G361" s="1222"/>
      <c r="H361" s="1339"/>
      <c r="I361" s="823" t="s">
        <v>601</v>
      </c>
      <c r="J361" s="824"/>
      <c r="K361" s="825"/>
      <c r="L361" s="826">
        <v>0.4</v>
      </c>
      <c r="M361" s="827"/>
      <c r="N361" s="825"/>
      <c r="O361" s="826">
        <v>0.75</v>
      </c>
      <c r="P361" s="827"/>
      <c r="Q361" s="825"/>
      <c r="R361" s="826"/>
      <c r="S361" s="827"/>
      <c r="T361" s="825"/>
      <c r="U361" s="828"/>
      <c r="V361" s="829">
        <f>SUM(J361:L361)*H360</f>
        <v>0.12</v>
      </c>
      <c r="W361" s="830">
        <f>SUM(M361:O361)*H360</f>
        <v>0.22499999999999998</v>
      </c>
      <c r="X361" s="830">
        <f>SUM(P361:R361)*H360</f>
        <v>0</v>
      </c>
      <c r="Y361" s="830">
        <f>SUM(S361:U361)*H360</f>
        <v>0</v>
      </c>
      <c r="Z361" s="964">
        <f t="shared" ref="Z361" si="178">MAX(V361:Y361)</f>
        <v>0.22499999999999998</v>
      </c>
      <c r="AA361" s="1338"/>
      <c r="AB361" s="1276"/>
      <c r="AC361" s="980"/>
      <c r="AD361" s="1534"/>
      <c r="AE361" s="994" t="s">
        <v>558</v>
      </c>
    </row>
    <row r="362" spans="1:31" ht="24.95" customHeight="1" x14ac:dyDescent="0.2">
      <c r="A362" s="1249"/>
      <c r="B362" s="1351"/>
      <c r="C362" s="1342"/>
      <c r="D362" s="1342"/>
      <c r="E362" s="1342"/>
      <c r="F362" s="1342"/>
      <c r="G362" s="1222" t="s">
        <v>744</v>
      </c>
      <c r="H362" s="1339">
        <v>0.6</v>
      </c>
      <c r="I362" s="838" t="s">
        <v>600</v>
      </c>
      <c r="J362" s="839"/>
      <c r="K362" s="840"/>
      <c r="L362" s="841">
        <v>0.05</v>
      </c>
      <c r="M362" s="842"/>
      <c r="N362" s="840"/>
      <c r="O362" s="841">
        <v>0.4</v>
      </c>
      <c r="P362" s="842"/>
      <c r="Q362" s="840"/>
      <c r="R362" s="841">
        <v>0.75</v>
      </c>
      <c r="S362" s="842"/>
      <c r="T362" s="840"/>
      <c r="U362" s="843">
        <v>1</v>
      </c>
      <c r="V362" s="844">
        <f>SUM(J362:L362)*H362</f>
        <v>0.03</v>
      </c>
      <c r="W362" s="845">
        <f>SUM(M362:O362)*H362</f>
        <v>0.24</v>
      </c>
      <c r="X362" s="845">
        <f>SUM(P362:R362)*H362</f>
        <v>0.44999999999999996</v>
      </c>
      <c r="Y362" s="845">
        <f>SUM(S362:U362)*H362</f>
        <v>0.6</v>
      </c>
      <c r="Z362" s="965">
        <f>MAX(V362:Y362)</f>
        <v>0.6</v>
      </c>
      <c r="AA362" s="1338"/>
      <c r="AB362" s="1276"/>
      <c r="AC362" s="980"/>
      <c r="AD362" s="1534" t="str">
        <f>+IF(Z363&gt;Z362,"SUPERADA",IF(Z363=Z362,"EQUILIBRADA",IF(Z363&lt;Z362,"PARA MEJORAR")))</f>
        <v>PARA MEJORAR</v>
      </c>
      <c r="AE362" s="994" t="s">
        <v>558</v>
      </c>
    </row>
    <row r="363" spans="1:31" ht="24.95" customHeight="1" thickBot="1" x14ac:dyDescent="0.25">
      <c r="A363" s="1249"/>
      <c r="B363" s="1351"/>
      <c r="C363" s="1342"/>
      <c r="D363" s="1342"/>
      <c r="E363" s="1342"/>
      <c r="F363" s="1342"/>
      <c r="G363" s="1340"/>
      <c r="H363" s="1341"/>
      <c r="I363" s="847" t="s">
        <v>601</v>
      </c>
      <c r="J363" s="848"/>
      <c r="K363" s="849"/>
      <c r="L363" s="850">
        <v>4.99E-2</v>
      </c>
      <c r="M363" s="851"/>
      <c r="N363" s="849"/>
      <c r="O363" s="850">
        <v>9.0499999999999997E-2</v>
      </c>
      <c r="P363" s="851"/>
      <c r="Q363" s="849"/>
      <c r="R363" s="850"/>
      <c r="S363" s="851"/>
      <c r="T363" s="849"/>
      <c r="U363" s="852"/>
      <c r="V363" s="853">
        <f>SUM(J363:L363)*H362</f>
        <v>2.9939999999999998E-2</v>
      </c>
      <c r="W363" s="854">
        <f>SUM(M363:O363)*H362</f>
        <v>5.4299999999999994E-2</v>
      </c>
      <c r="X363" s="854">
        <f>SUM(P363:R363)*H362</f>
        <v>0</v>
      </c>
      <c r="Y363" s="854">
        <f>SUM(S363:U363)*H362</f>
        <v>0</v>
      </c>
      <c r="Z363" s="966">
        <f t="shared" ref="Z363" si="179">MAX(V363:Y363)</f>
        <v>5.4299999999999994E-2</v>
      </c>
      <c r="AA363" s="1338"/>
      <c r="AB363" s="1276"/>
      <c r="AC363" s="981"/>
      <c r="AD363" s="1535"/>
      <c r="AE363" s="994" t="s">
        <v>558</v>
      </c>
    </row>
    <row r="364" spans="1:31" ht="24.95" customHeight="1" x14ac:dyDescent="0.2">
      <c r="A364" s="1249"/>
      <c r="B364" s="1351"/>
      <c r="C364" s="1342"/>
      <c r="D364" s="1342"/>
      <c r="E364" s="1342"/>
      <c r="F364" s="1342"/>
      <c r="G364" s="1345" t="s">
        <v>954</v>
      </c>
      <c r="H364" s="1346">
        <v>0.1</v>
      </c>
      <c r="I364" s="832" t="s">
        <v>600</v>
      </c>
      <c r="J364" s="833"/>
      <c r="K364" s="834"/>
      <c r="L364" s="835">
        <v>1</v>
      </c>
      <c r="M364" s="836"/>
      <c r="N364" s="834"/>
      <c r="O364" s="835">
        <v>1</v>
      </c>
      <c r="P364" s="836"/>
      <c r="Q364" s="834"/>
      <c r="R364" s="835">
        <v>1</v>
      </c>
      <c r="S364" s="836"/>
      <c r="T364" s="834"/>
      <c r="U364" s="837">
        <v>1</v>
      </c>
      <c r="V364" s="821">
        <f>SUM(J364:L364)*H364</f>
        <v>0.1</v>
      </c>
      <c r="W364" s="822">
        <f>SUM(M364:O364)*H364</f>
        <v>0.1</v>
      </c>
      <c r="X364" s="822">
        <f>SUM(P364:R364)*H364</f>
        <v>0.1</v>
      </c>
      <c r="Y364" s="822">
        <f>SUM(S364:U364)*H364</f>
        <v>0.1</v>
      </c>
      <c r="Z364" s="963">
        <f>MAX(V364:Y364)</f>
        <v>0.1</v>
      </c>
      <c r="AA364" s="1337" t="s">
        <v>1169</v>
      </c>
      <c r="AB364" s="1276"/>
      <c r="AC364" s="979"/>
      <c r="AD364" s="1533" t="str">
        <f>+IF(Z365&gt;Z364,"SUPERADA",IF(Z365=Z364,"EQUILIBRADA",IF(Z365&lt;Z364,"PARA MEJORAR")))</f>
        <v>EQUILIBRADA</v>
      </c>
      <c r="AE364" s="994" t="s">
        <v>558</v>
      </c>
    </row>
    <row r="365" spans="1:31" ht="24.95" customHeight="1" x14ac:dyDescent="0.2">
      <c r="A365" s="1249"/>
      <c r="B365" s="1351"/>
      <c r="C365" s="1342"/>
      <c r="D365" s="1342"/>
      <c r="E365" s="1342"/>
      <c r="F365" s="1342"/>
      <c r="G365" s="1222"/>
      <c r="H365" s="1339"/>
      <c r="I365" s="823" t="s">
        <v>601</v>
      </c>
      <c r="J365" s="824"/>
      <c r="K365" s="825"/>
      <c r="L365" s="826">
        <v>1</v>
      </c>
      <c r="M365" s="827"/>
      <c r="N365" s="825"/>
      <c r="O365" s="826">
        <v>1</v>
      </c>
      <c r="P365" s="827"/>
      <c r="Q365" s="825"/>
      <c r="R365" s="826"/>
      <c r="S365" s="827"/>
      <c r="T365" s="825"/>
      <c r="U365" s="828"/>
      <c r="V365" s="829">
        <f>SUM(J365:L365)*H364</f>
        <v>0.1</v>
      </c>
      <c r="W365" s="830">
        <f>SUM(M365:O365)*H364</f>
        <v>0.1</v>
      </c>
      <c r="X365" s="830">
        <f>SUM(P365:R365)*H364</f>
        <v>0</v>
      </c>
      <c r="Y365" s="830">
        <f>SUM(S365:U365)*H364</f>
        <v>0</v>
      </c>
      <c r="Z365" s="964">
        <f t="shared" ref="Z365" si="180">MAX(V365:Y365)</f>
        <v>0.1</v>
      </c>
      <c r="AA365" s="1338"/>
      <c r="AB365" s="1276"/>
      <c r="AC365" s="980"/>
      <c r="AD365" s="1534"/>
      <c r="AE365" s="994" t="s">
        <v>558</v>
      </c>
    </row>
    <row r="366" spans="1:31" ht="24.95" customHeight="1" x14ac:dyDescent="0.2">
      <c r="A366" s="1249"/>
      <c r="B366" s="1351"/>
      <c r="C366" s="1342"/>
      <c r="D366" s="1342"/>
      <c r="E366" s="1342"/>
      <c r="F366" s="1342"/>
      <c r="G366" s="1222" t="s">
        <v>749</v>
      </c>
      <c r="H366" s="1339">
        <v>0.3</v>
      </c>
      <c r="I366" s="838" t="s">
        <v>600</v>
      </c>
      <c r="J366" s="839"/>
      <c r="K366" s="840"/>
      <c r="L366" s="841">
        <v>0.9</v>
      </c>
      <c r="M366" s="842"/>
      <c r="N366" s="840"/>
      <c r="O366" s="841">
        <v>1</v>
      </c>
      <c r="P366" s="842"/>
      <c r="Q366" s="840"/>
      <c r="R366" s="841">
        <v>1</v>
      </c>
      <c r="S366" s="842"/>
      <c r="T366" s="840"/>
      <c r="U366" s="843">
        <v>1</v>
      </c>
      <c r="V366" s="844">
        <f>SUM(J366:L366)*H366</f>
        <v>0.27</v>
      </c>
      <c r="W366" s="845">
        <f>SUM(M366:O366)*H366</f>
        <v>0.3</v>
      </c>
      <c r="X366" s="845">
        <f>SUM(P366:R366)*H366</f>
        <v>0.3</v>
      </c>
      <c r="Y366" s="845">
        <f>SUM(S366:U366)*H366</f>
        <v>0.3</v>
      </c>
      <c r="Z366" s="965">
        <f>MAX(V366:Y366)</f>
        <v>0.3</v>
      </c>
      <c r="AA366" s="1338"/>
      <c r="AB366" s="1276"/>
      <c r="AC366" s="980"/>
      <c r="AD366" s="1534" t="str">
        <f>+IF(Z367&gt;Z366,"SUPERADA",IF(Z367=Z366,"EQUILIBRADA",IF(Z367&lt;Z366,"PARA MEJORAR")))</f>
        <v>PARA MEJORAR</v>
      </c>
      <c r="AE366" s="994" t="s">
        <v>558</v>
      </c>
    </row>
    <row r="367" spans="1:31" ht="24.95" customHeight="1" x14ac:dyDescent="0.2">
      <c r="A367" s="1249"/>
      <c r="B367" s="1351"/>
      <c r="C367" s="1342"/>
      <c r="D367" s="1342"/>
      <c r="E367" s="1342"/>
      <c r="F367" s="1342"/>
      <c r="G367" s="1222"/>
      <c r="H367" s="1339"/>
      <c r="I367" s="823" t="s">
        <v>601</v>
      </c>
      <c r="J367" s="824"/>
      <c r="K367" s="825"/>
      <c r="L367" s="826">
        <v>0.4</v>
      </c>
      <c r="M367" s="827"/>
      <c r="N367" s="825"/>
      <c r="O367" s="826">
        <v>0.5</v>
      </c>
      <c r="P367" s="827"/>
      <c r="Q367" s="825"/>
      <c r="R367" s="826"/>
      <c r="S367" s="827"/>
      <c r="T367" s="825"/>
      <c r="U367" s="828"/>
      <c r="V367" s="829">
        <f>SUM(J367:L367)*H366</f>
        <v>0.12</v>
      </c>
      <c r="W367" s="830">
        <f>SUM(M367:O367)*H366</f>
        <v>0.15</v>
      </c>
      <c r="X367" s="830">
        <f>SUM(P367:R367)*H366</f>
        <v>0</v>
      </c>
      <c r="Y367" s="830">
        <f>SUM(S367:U367)*H366</f>
        <v>0</v>
      </c>
      <c r="Z367" s="964">
        <f t="shared" ref="Z367" si="181">MAX(V367:Y367)</f>
        <v>0.15</v>
      </c>
      <c r="AA367" s="1338"/>
      <c r="AB367" s="1276"/>
      <c r="AC367" s="980"/>
      <c r="AD367" s="1534"/>
      <c r="AE367" s="994" t="s">
        <v>558</v>
      </c>
    </row>
    <row r="368" spans="1:31" ht="24.95" customHeight="1" x14ac:dyDescent="0.2">
      <c r="A368" s="1249"/>
      <c r="B368" s="1351"/>
      <c r="C368" s="1342"/>
      <c r="D368" s="1342"/>
      <c r="E368" s="1342"/>
      <c r="F368" s="1342"/>
      <c r="G368" s="1222" t="s">
        <v>744</v>
      </c>
      <c r="H368" s="1339">
        <v>0.6</v>
      </c>
      <c r="I368" s="838" t="s">
        <v>600</v>
      </c>
      <c r="J368" s="839"/>
      <c r="K368" s="840"/>
      <c r="L368" s="841">
        <v>0.05</v>
      </c>
      <c r="M368" s="842"/>
      <c r="N368" s="840"/>
      <c r="O368" s="841">
        <v>0.25</v>
      </c>
      <c r="P368" s="842"/>
      <c r="Q368" s="840"/>
      <c r="R368" s="841">
        <v>0.75</v>
      </c>
      <c r="S368" s="842"/>
      <c r="T368" s="840"/>
      <c r="U368" s="843">
        <v>1</v>
      </c>
      <c r="V368" s="844">
        <f>SUM(J368:L368)*H368</f>
        <v>0.03</v>
      </c>
      <c r="W368" s="845">
        <f>SUM(M368:O368)*H368</f>
        <v>0.15</v>
      </c>
      <c r="X368" s="845">
        <f>SUM(P368:R368)*H368</f>
        <v>0.44999999999999996</v>
      </c>
      <c r="Y368" s="845">
        <f>SUM(S368:U368)*H368</f>
        <v>0.6</v>
      </c>
      <c r="Z368" s="965">
        <f>MAX(V368:Y368)</f>
        <v>0.6</v>
      </c>
      <c r="AA368" s="1338"/>
      <c r="AB368" s="1276"/>
      <c r="AC368" s="980"/>
      <c r="AD368" s="1534" t="str">
        <f>+IF(Z369&gt;Z368,"SUPERADA",IF(Z369=Z368,"EQUILIBRADA",IF(Z369&lt;Z368,"PARA MEJORAR")))</f>
        <v>PARA MEJORAR</v>
      </c>
      <c r="AE368" s="994" t="s">
        <v>558</v>
      </c>
    </row>
    <row r="369" spans="1:31" ht="24.95" customHeight="1" thickBot="1" x14ac:dyDescent="0.25">
      <c r="A369" s="1249"/>
      <c r="B369" s="1351"/>
      <c r="C369" s="1342"/>
      <c r="D369" s="1342"/>
      <c r="E369" s="1342"/>
      <c r="F369" s="1342"/>
      <c r="G369" s="1340"/>
      <c r="H369" s="1341"/>
      <c r="I369" s="847" t="s">
        <v>601</v>
      </c>
      <c r="J369" s="848"/>
      <c r="K369" s="849"/>
      <c r="L369" s="850">
        <v>7.5200000000000003E-2</v>
      </c>
      <c r="M369" s="851"/>
      <c r="N369" s="849"/>
      <c r="O369" s="850">
        <v>0.1694</v>
      </c>
      <c r="P369" s="851"/>
      <c r="Q369" s="849"/>
      <c r="R369" s="850"/>
      <c r="S369" s="851"/>
      <c r="T369" s="849"/>
      <c r="U369" s="852"/>
      <c r="V369" s="853">
        <f>SUM(J369:L369)*H368</f>
        <v>4.512E-2</v>
      </c>
      <c r="W369" s="854">
        <f>SUM(M369:O369)*H368</f>
        <v>0.10163999999999999</v>
      </c>
      <c r="X369" s="854">
        <f>SUM(P369:R369)*H368</f>
        <v>0</v>
      </c>
      <c r="Y369" s="854">
        <f>SUM(S369:U369)*H368</f>
        <v>0</v>
      </c>
      <c r="Z369" s="966">
        <f t="shared" ref="Z369" si="182">MAX(V369:Y369)</f>
        <v>0.10163999999999999</v>
      </c>
      <c r="AA369" s="1338"/>
      <c r="AB369" s="1276"/>
      <c r="AC369" s="981"/>
      <c r="AD369" s="1535"/>
      <c r="AE369" s="994" t="s">
        <v>558</v>
      </c>
    </row>
    <row r="370" spans="1:31" ht="24.95" customHeight="1" x14ac:dyDescent="0.2">
      <c r="A370" s="1249"/>
      <c r="B370" s="1351"/>
      <c r="C370" s="1342"/>
      <c r="D370" s="1342"/>
      <c r="E370" s="1342"/>
      <c r="F370" s="1342"/>
      <c r="G370" s="1345" t="s">
        <v>955</v>
      </c>
      <c r="H370" s="1346">
        <v>0.1</v>
      </c>
      <c r="I370" s="832" t="s">
        <v>600</v>
      </c>
      <c r="J370" s="833"/>
      <c r="K370" s="834"/>
      <c r="L370" s="835">
        <v>0.5</v>
      </c>
      <c r="M370" s="836"/>
      <c r="N370" s="834"/>
      <c r="O370" s="835">
        <v>1</v>
      </c>
      <c r="P370" s="836"/>
      <c r="Q370" s="834"/>
      <c r="R370" s="835">
        <v>1</v>
      </c>
      <c r="S370" s="836"/>
      <c r="T370" s="834"/>
      <c r="U370" s="837">
        <v>1</v>
      </c>
      <c r="V370" s="821">
        <f>SUM(J370:L370)*H370</f>
        <v>0.05</v>
      </c>
      <c r="W370" s="822">
        <f>SUM(M370:O370)*H370</f>
        <v>0.1</v>
      </c>
      <c r="X370" s="822">
        <f>SUM(P370:R370)*H370</f>
        <v>0.1</v>
      </c>
      <c r="Y370" s="822">
        <f>SUM(S370:U370)*H370</f>
        <v>0.1</v>
      </c>
      <c r="Z370" s="963">
        <f>MAX(V370:Y370)</f>
        <v>0.1</v>
      </c>
      <c r="AA370" s="1337" t="s">
        <v>1169</v>
      </c>
      <c r="AB370" s="1276"/>
      <c r="AC370" s="979"/>
      <c r="AD370" s="1533" t="str">
        <f>+IF(Z371&gt;Z370,"SUPERADA",IF(Z371=Z370,"EQUILIBRADA",IF(Z371&lt;Z370,"PARA MEJORAR")))</f>
        <v>EQUILIBRADA</v>
      </c>
      <c r="AE370" s="994" t="s">
        <v>558</v>
      </c>
    </row>
    <row r="371" spans="1:31" ht="24.95" customHeight="1" x14ac:dyDescent="0.2">
      <c r="A371" s="1249"/>
      <c r="B371" s="1351"/>
      <c r="C371" s="1342"/>
      <c r="D371" s="1342"/>
      <c r="E371" s="1342"/>
      <c r="F371" s="1342"/>
      <c r="G371" s="1222"/>
      <c r="H371" s="1339"/>
      <c r="I371" s="823" t="s">
        <v>601</v>
      </c>
      <c r="J371" s="824"/>
      <c r="K371" s="825"/>
      <c r="L371" s="826">
        <v>0.5</v>
      </c>
      <c r="M371" s="827"/>
      <c r="N371" s="825"/>
      <c r="O371" s="826">
        <v>1</v>
      </c>
      <c r="P371" s="827"/>
      <c r="Q371" s="825"/>
      <c r="R371" s="826"/>
      <c r="S371" s="827"/>
      <c r="T371" s="825"/>
      <c r="U371" s="828"/>
      <c r="V371" s="829">
        <f>SUM(J371:L371)*H370</f>
        <v>0.05</v>
      </c>
      <c r="W371" s="830">
        <f>SUM(M371:O371)*H370</f>
        <v>0.1</v>
      </c>
      <c r="X371" s="830">
        <f>SUM(P371:R371)*H370</f>
        <v>0</v>
      </c>
      <c r="Y371" s="830">
        <f>SUM(S371:U371)*H370</f>
        <v>0</v>
      </c>
      <c r="Z371" s="964">
        <f t="shared" ref="Z371" si="183">MAX(V371:Y371)</f>
        <v>0.1</v>
      </c>
      <c r="AA371" s="1338"/>
      <c r="AB371" s="1276"/>
      <c r="AC371" s="980"/>
      <c r="AD371" s="1534"/>
      <c r="AE371" s="994" t="s">
        <v>558</v>
      </c>
    </row>
    <row r="372" spans="1:31" ht="24.95" customHeight="1" x14ac:dyDescent="0.2">
      <c r="A372" s="1249"/>
      <c r="B372" s="1351"/>
      <c r="C372" s="1342"/>
      <c r="D372" s="1342"/>
      <c r="E372" s="1342"/>
      <c r="F372" s="1342"/>
      <c r="G372" s="1222" t="s">
        <v>749</v>
      </c>
      <c r="H372" s="1339">
        <v>0.3</v>
      </c>
      <c r="I372" s="838" t="s">
        <v>600</v>
      </c>
      <c r="J372" s="839"/>
      <c r="K372" s="840"/>
      <c r="L372" s="841">
        <v>0.8</v>
      </c>
      <c r="M372" s="842"/>
      <c r="N372" s="840"/>
      <c r="O372" s="841">
        <v>1</v>
      </c>
      <c r="P372" s="842"/>
      <c r="Q372" s="840"/>
      <c r="R372" s="841">
        <v>1</v>
      </c>
      <c r="S372" s="842"/>
      <c r="T372" s="840"/>
      <c r="U372" s="843">
        <v>1</v>
      </c>
      <c r="V372" s="844">
        <f>SUM(J372:L372)*H372</f>
        <v>0.24</v>
      </c>
      <c r="W372" s="845">
        <f>SUM(M372:O372)*H372</f>
        <v>0.3</v>
      </c>
      <c r="X372" s="845">
        <f>SUM(P372:R372)*H372</f>
        <v>0.3</v>
      </c>
      <c r="Y372" s="845">
        <f>SUM(S372:U372)*H372</f>
        <v>0.3</v>
      </c>
      <c r="Z372" s="965">
        <f>MAX(V372:Y372)</f>
        <v>0.3</v>
      </c>
      <c r="AA372" s="1338"/>
      <c r="AB372" s="1276"/>
      <c r="AC372" s="980"/>
      <c r="AD372" s="1534" t="str">
        <f>+IF(Z373&gt;Z372,"SUPERADA",IF(Z373=Z372,"EQUILIBRADA",IF(Z373&lt;Z372,"PARA MEJORAR")))</f>
        <v>PARA MEJORAR</v>
      </c>
      <c r="AE372" s="994" t="s">
        <v>558</v>
      </c>
    </row>
    <row r="373" spans="1:31" ht="24.95" customHeight="1" x14ac:dyDescent="0.2">
      <c r="A373" s="1249"/>
      <c r="B373" s="1351"/>
      <c r="C373" s="1342"/>
      <c r="D373" s="1342"/>
      <c r="E373" s="1342"/>
      <c r="F373" s="1342"/>
      <c r="G373" s="1222"/>
      <c r="H373" s="1339"/>
      <c r="I373" s="823" t="s">
        <v>601</v>
      </c>
      <c r="J373" s="824"/>
      <c r="K373" s="825"/>
      <c r="L373" s="826">
        <v>0.4</v>
      </c>
      <c r="M373" s="827"/>
      <c r="N373" s="825"/>
      <c r="O373" s="826">
        <v>0.9</v>
      </c>
      <c r="P373" s="827"/>
      <c r="Q373" s="825"/>
      <c r="R373" s="826"/>
      <c r="S373" s="827"/>
      <c r="T373" s="825"/>
      <c r="U373" s="828"/>
      <c r="V373" s="829">
        <f>SUM(J373:L373)*H372</f>
        <v>0.12</v>
      </c>
      <c r="W373" s="830">
        <f>SUM(M373:O373)*H372</f>
        <v>0.27</v>
      </c>
      <c r="X373" s="830">
        <f>SUM(P373:R373)*H372</f>
        <v>0</v>
      </c>
      <c r="Y373" s="830">
        <f>SUM(S373:U373)*H372</f>
        <v>0</v>
      </c>
      <c r="Z373" s="964">
        <f t="shared" ref="Z373" si="184">MAX(V373:Y373)</f>
        <v>0.27</v>
      </c>
      <c r="AA373" s="1338"/>
      <c r="AB373" s="1276"/>
      <c r="AC373" s="980"/>
      <c r="AD373" s="1534"/>
      <c r="AE373" s="994" t="s">
        <v>558</v>
      </c>
    </row>
    <row r="374" spans="1:31" ht="24.95" customHeight="1" x14ac:dyDescent="0.2">
      <c r="A374" s="1249"/>
      <c r="B374" s="1351"/>
      <c r="C374" s="1342"/>
      <c r="D374" s="1342"/>
      <c r="E374" s="1342"/>
      <c r="F374" s="1342"/>
      <c r="G374" s="1222" t="s">
        <v>744</v>
      </c>
      <c r="H374" s="1339">
        <v>0.6</v>
      </c>
      <c r="I374" s="838" t="s">
        <v>600</v>
      </c>
      <c r="J374" s="839"/>
      <c r="K374" s="840"/>
      <c r="L374" s="841">
        <v>0.05</v>
      </c>
      <c r="M374" s="842"/>
      <c r="N374" s="840"/>
      <c r="O374" s="841">
        <v>0.4</v>
      </c>
      <c r="P374" s="842"/>
      <c r="Q374" s="840"/>
      <c r="R374" s="841">
        <v>0.75</v>
      </c>
      <c r="S374" s="842"/>
      <c r="T374" s="840"/>
      <c r="U374" s="843">
        <v>1</v>
      </c>
      <c r="V374" s="844">
        <f>SUM(J374:L374)*H374</f>
        <v>0.03</v>
      </c>
      <c r="W374" s="845">
        <f>SUM(M374:O374)*H374</f>
        <v>0.24</v>
      </c>
      <c r="X374" s="845">
        <f>SUM(P374:R374)*H374</f>
        <v>0.44999999999999996</v>
      </c>
      <c r="Y374" s="845">
        <f>SUM(S374:U374)*H374</f>
        <v>0.6</v>
      </c>
      <c r="Z374" s="965">
        <f>MAX(V374:Y374)</f>
        <v>0.6</v>
      </c>
      <c r="AA374" s="1338"/>
      <c r="AB374" s="1276"/>
      <c r="AC374" s="980"/>
      <c r="AD374" s="1534" t="str">
        <f>+IF(Z375&gt;Z374,"SUPERADA",IF(Z375=Z374,"EQUILIBRADA",IF(Z375&lt;Z374,"PARA MEJORAR")))</f>
        <v>PARA MEJORAR</v>
      </c>
      <c r="AE374" s="994" t="s">
        <v>558</v>
      </c>
    </row>
    <row r="375" spans="1:31" ht="24.95" customHeight="1" thickBot="1" x14ac:dyDescent="0.25">
      <c r="A375" s="1249"/>
      <c r="B375" s="1351"/>
      <c r="C375" s="1342"/>
      <c r="D375" s="1342"/>
      <c r="E375" s="1342"/>
      <c r="F375" s="1342"/>
      <c r="G375" s="1340"/>
      <c r="H375" s="1341"/>
      <c r="I375" s="847" t="s">
        <v>601</v>
      </c>
      <c r="J375" s="848"/>
      <c r="K375" s="849"/>
      <c r="L375" s="850">
        <v>0.66449999999999998</v>
      </c>
      <c r="M375" s="851"/>
      <c r="N375" s="849"/>
      <c r="O375" s="850">
        <v>0.73140000000000005</v>
      </c>
      <c r="P375" s="851"/>
      <c r="Q375" s="849"/>
      <c r="R375" s="850"/>
      <c r="S375" s="851"/>
      <c r="T375" s="849"/>
      <c r="U375" s="852"/>
      <c r="V375" s="853">
        <f>SUM(J375:L375)*H374</f>
        <v>0.3987</v>
      </c>
      <c r="W375" s="854">
        <f>SUM(M375:O375)*H374</f>
        <v>0.43884000000000001</v>
      </c>
      <c r="X375" s="854">
        <f>SUM(P375:R375)*H374</f>
        <v>0</v>
      </c>
      <c r="Y375" s="854">
        <f>SUM(S375:U375)*H374</f>
        <v>0</v>
      </c>
      <c r="Z375" s="966">
        <f t="shared" ref="Z375" si="185">MAX(V375:Y375)</f>
        <v>0.43884000000000001</v>
      </c>
      <c r="AA375" s="1338"/>
      <c r="AB375" s="1276"/>
      <c r="AC375" s="981"/>
      <c r="AD375" s="1535"/>
      <c r="AE375" s="994" t="s">
        <v>558</v>
      </c>
    </row>
    <row r="376" spans="1:31" ht="24.95" customHeight="1" x14ac:dyDescent="0.2">
      <c r="A376" s="1249"/>
      <c r="B376" s="1351"/>
      <c r="C376" s="1342"/>
      <c r="D376" s="1342"/>
      <c r="E376" s="1342"/>
      <c r="F376" s="1342"/>
      <c r="G376" s="1345" t="s">
        <v>946</v>
      </c>
      <c r="H376" s="1346">
        <v>0.1</v>
      </c>
      <c r="I376" s="832" t="s">
        <v>600</v>
      </c>
      <c r="J376" s="833"/>
      <c r="K376" s="834"/>
      <c r="L376" s="835">
        <v>1</v>
      </c>
      <c r="M376" s="836"/>
      <c r="N376" s="834"/>
      <c r="O376" s="835">
        <v>1</v>
      </c>
      <c r="P376" s="836"/>
      <c r="Q376" s="834"/>
      <c r="R376" s="835">
        <v>1</v>
      </c>
      <c r="S376" s="836"/>
      <c r="T376" s="834"/>
      <c r="U376" s="837">
        <v>1</v>
      </c>
      <c r="V376" s="821">
        <f>SUM(J376:L376)*H376</f>
        <v>0.1</v>
      </c>
      <c r="W376" s="822">
        <f>SUM(M376:O376)*H376</f>
        <v>0.1</v>
      </c>
      <c r="X376" s="822">
        <f>SUM(P376:R376)*H376</f>
        <v>0.1</v>
      </c>
      <c r="Y376" s="822">
        <f>SUM(S376:U376)*H376</f>
        <v>0.1</v>
      </c>
      <c r="Z376" s="963">
        <f>MAX(V376:Y376)</f>
        <v>0.1</v>
      </c>
      <c r="AA376" s="1337" t="s">
        <v>1169</v>
      </c>
      <c r="AB376" s="1276"/>
      <c r="AC376" s="979"/>
      <c r="AD376" s="1533" t="str">
        <f>+IF(Z377&gt;Z376,"SUPERADA",IF(Z377=Z376,"EQUILIBRADA",IF(Z377&lt;Z376,"PARA MEJORAR")))</f>
        <v>EQUILIBRADA</v>
      </c>
      <c r="AE376" s="994" t="s">
        <v>558</v>
      </c>
    </row>
    <row r="377" spans="1:31" ht="24.95" customHeight="1" x14ac:dyDescent="0.2">
      <c r="A377" s="1249"/>
      <c r="B377" s="1351"/>
      <c r="C377" s="1342"/>
      <c r="D377" s="1342"/>
      <c r="E377" s="1342"/>
      <c r="F377" s="1342"/>
      <c r="G377" s="1222"/>
      <c r="H377" s="1339"/>
      <c r="I377" s="823" t="s">
        <v>601</v>
      </c>
      <c r="J377" s="824"/>
      <c r="K377" s="825"/>
      <c r="L377" s="826">
        <v>1</v>
      </c>
      <c r="M377" s="827"/>
      <c r="N377" s="825"/>
      <c r="O377" s="826">
        <v>1</v>
      </c>
      <c r="P377" s="827"/>
      <c r="Q377" s="825"/>
      <c r="R377" s="826"/>
      <c r="S377" s="827"/>
      <c r="T377" s="825"/>
      <c r="U377" s="828"/>
      <c r="V377" s="829">
        <f>SUM(J377:L377)*H376</f>
        <v>0.1</v>
      </c>
      <c r="W377" s="830">
        <f>SUM(M377:O377)*H376</f>
        <v>0.1</v>
      </c>
      <c r="X377" s="830">
        <f>SUM(P377:R377)*H376</f>
        <v>0</v>
      </c>
      <c r="Y377" s="830">
        <f>SUM(S377:U377)*H376</f>
        <v>0</v>
      </c>
      <c r="Z377" s="964">
        <f t="shared" ref="Z377" si="186">MAX(V377:Y377)</f>
        <v>0.1</v>
      </c>
      <c r="AA377" s="1338"/>
      <c r="AB377" s="1276"/>
      <c r="AC377" s="980"/>
      <c r="AD377" s="1534"/>
      <c r="AE377" s="994" t="s">
        <v>558</v>
      </c>
    </row>
    <row r="378" spans="1:31" ht="24.95" customHeight="1" x14ac:dyDescent="0.2">
      <c r="A378" s="1249"/>
      <c r="B378" s="1351"/>
      <c r="C378" s="1342"/>
      <c r="D378" s="1342"/>
      <c r="E378" s="1342"/>
      <c r="F378" s="1342"/>
      <c r="G378" s="1222" t="s">
        <v>749</v>
      </c>
      <c r="H378" s="1339">
        <v>0.3</v>
      </c>
      <c r="I378" s="838" t="s">
        <v>600</v>
      </c>
      <c r="J378" s="839"/>
      <c r="K378" s="840"/>
      <c r="L378" s="841">
        <v>0.5</v>
      </c>
      <c r="M378" s="842"/>
      <c r="N378" s="840"/>
      <c r="O378" s="841">
        <v>1</v>
      </c>
      <c r="P378" s="842"/>
      <c r="Q378" s="840"/>
      <c r="R378" s="841">
        <v>1</v>
      </c>
      <c r="S378" s="842"/>
      <c r="T378" s="840"/>
      <c r="U378" s="843">
        <v>1</v>
      </c>
      <c r="V378" s="844">
        <f>SUM(J378:L378)*H378</f>
        <v>0.15</v>
      </c>
      <c r="W378" s="845">
        <f>SUM(M378:O378)*H378</f>
        <v>0.3</v>
      </c>
      <c r="X378" s="845">
        <f>SUM(P378:R378)*H378</f>
        <v>0.3</v>
      </c>
      <c r="Y378" s="845">
        <f>SUM(S378:U378)*H378</f>
        <v>0.3</v>
      </c>
      <c r="Z378" s="965">
        <f>MAX(V378:Y378)</f>
        <v>0.3</v>
      </c>
      <c r="AA378" s="1338"/>
      <c r="AB378" s="1276"/>
      <c r="AC378" s="980"/>
      <c r="AD378" s="1534" t="str">
        <f>+IF(Z379&gt;Z378,"SUPERADA",IF(Z379=Z378,"EQUILIBRADA",IF(Z379&lt;Z378,"PARA MEJORAR")))</f>
        <v>PARA MEJORAR</v>
      </c>
      <c r="AE378" s="994" t="s">
        <v>558</v>
      </c>
    </row>
    <row r="379" spans="1:31" ht="24.95" customHeight="1" x14ac:dyDescent="0.2">
      <c r="A379" s="1249"/>
      <c r="B379" s="1351"/>
      <c r="C379" s="1342"/>
      <c r="D379" s="1342"/>
      <c r="E379" s="1342"/>
      <c r="F379" s="1342"/>
      <c r="G379" s="1222"/>
      <c r="H379" s="1339"/>
      <c r="I379" s="823" t="s">
        <v>601</v>
      </c>
      <c r="J379" s="824"/>
      <c r="K379" s="825"/>
      <c r="L379" s="826">
        <v>0.2</v>
      </c>
      <c r="M379" s="827"/>
      <c r="N379" s="825"/>
      <c r="O379" s="826">
        <v>0.9</v>
      </c>
      <c r="P379" s="827"/>
      <c r="Q379" s="825"/>
      <c r="R379" s="826"/>
      <c r="S379" s="827"/>
      <c r="T379" s="825"/>
      <c r="U379" s="828"/>
      <c r="V379" s="829">
        <f>SUM(J379:L379)*H378</f>
        <v>0.06</v>
      </c>
      <c r="W379" s="830">
        <f>SUM(M379:O379)*H378</f>
        <v>0.27</v>
      </c>
      <c r="X379" s="830">
        <f>SUM(P379:R379)*H378</f>
        <v>0</v>
      </c>
      <c r="Y379" s="830">
        <f>SUM(S379:U379)*H378</f>
        <v>0</v>
      </c>
      <c r="Z379" s="964">
        <f t="shared" ref="Z379" si="187">MAX(V379:Y379)</f>
        <v>0.27</v>
      </c>
      <c r="AA379" s="1338"/>
      <c r="AB379" s="1276"/>
      <c r="AC379" s="980"/>
      <c r="AD379" s="1534"/>
      <c r="AE379" s="994" t="s">
        <v>558</v>
      </c>
    </row>
    <row r="380" spans="1:31" ht="24.95" customHeight="1" x14ac:dyDescent="0.2">
      <c r="A380" s="1249"/>
      <c r="B380" s="1351"/>
      <c r="C380" s="1342"/>
      <c r="D380" s="1342"/>
      <c r="E380" s="1342"/>
      <c r="F380" s="1342"/>
      <c r="G380" s="1222" t="s">
        <v>744</v>
      </c>
      <c r="H380" s="1339">
        <v>0.6</v>
      </c>
      <c r="I380" s="838" t="s">
        <v>600</v>
      </c>
      <c r="J380" s="839"/>
      <c r="K380" s="840"/>
      <c r="L380" s="841">
        <v>0.32</v>
      </c>
      <c r="M380" s="842"/>
      <c r="N380" s="840"/>
      <c r="O380" s="841">
        <v>0.4</v>
      </c>
      <c r="P380" s="842"/>
      <c r="Q380" s="840"/>
      <c r="R380" s="841">
        <v>0.75</v>
      </c>
      <c r="S380" s="842"/>
      <c r="T380" s="840"/>
      <c r="U380" s="843">
        <v>1</v>
      </c>
      <c r="V380" s="844">
        <f>SUM(J380:L380)*H380</f>
        <v>0.192</v>
      </c>
      <c r="W380" s="845">
        <f>SUM(M380:O380)*H380</f>
        <v>0.24</v>
      </c>
      <c r="X380" s="845">
        <f>SUM(P380:R380)*H380</f>
        <v>0.44999999999999996</v>
      </c>
      <c r="Y380" s="845">
        <f>SUM(S380:U380)*H380</f>
        <v>0.6</v>
      </c>
      <c r="Z380" s="965">
        <f>MAX(V380:Y380)</f>
        <v>0.6</v>
      </c>
      <c r="AA380" s="1338"/>
      <c r="AB380" s="1276"/>
      <c r="AC380" s="980"/>
      <c r="AD380" s="1534" t="str">
        <f>+IF(Z381&gt;Z380,"SUPERADA",IF(Z381=Z380,"EQUILIBRADA",IF(Z381&lt;Z380,"PARA MEJORAR")))</f>
        <v>PARA MEJORAR</v>
      </c>
      <c r="AE380" s="994" t="s">
        <v>558</v>
      </c>
    </row>
    <row r="381" spans="1:31" ht="24.95" customHeight="1" thickBot="1" x14ac:dyDescent="0.25">
      <c r="A381" s="1249"/>
      <c r="B381" s="1351"/>
      <c r="C381" s="1342"/>
      <c r="D381" s="1342"/>
      <c r="E381" s="1342"/>
      <c r="F381" s="1342"/>
      <c r="G381" s="1340"/>
      <c r="H381" s="1341"/>
      <c r="I381" s="847" t="s">
        <v>601</v>
      </c>
      <c r="J381" s="848"/>
      <c r="K381" s="849"/>
      <c r="L381" s="850">
        <v>0.7601</v>
      </c>
      <c r="M381" s="851"/>
      <c r="N381" s="849"/>
      <c r="O381" s="850">
        <v>0.80859999999999999</v>
      </c>
      <c r="P381" s="851"/>
      <c r="Q381" s="849"/>
      <c r="R381" s="850"/>
      <c r="S381" s="851"/>
      <c r="T381" s="849"/>
      <c r="U381" s="852"/>
      <c r="V381" s="853">
        <f>SUM(J381:L381)*H380</f>
        <v>0.45605999999999997</v>
      </c>
      <c r="W381" s="854">
        <f>SUM(M381:O381)*H380</f>
        <v>0.48515999999999998</v>
      </c>
      <c r="X381" s="854">
        <f>SUM(P381:R381)*H380</f>
        <v>0</v>
      </c>
      <c r="Y381" s="854">
        <f>SUM(S381:U381)*H380</f>
        <v>0</v>
      </c>
      <c r="Z381" s="966">
        <f t="shared" ref="Z381" si="188">MAX(V381:Y381)</f>
        <v>0.48515999999999998</v>
      </c>
      <c r="AA381" s="1338"/>
      <c r="AB381" s="1276"/>
      <c r="AC381" s="981"/>
      <c r="AD381" s="1535"/>
      <c r="AE381" s="994" t="s">
        <v>558</v>
      </c>
    </row>
    <row r="382" spans="1:31" ht="24.95" customHeight="1" x14ac:dyDescent="0.2">
      <c r="A382" s="1249"/>
      <c r="B382" s="1351"/>
      <c r="C382" s="1342"/>
      <c r="D382" s="1342"/>
      <c r="E382" s="1342"/>
      <c r="F382" s="1342"/>
      <c r="G382" s="1345" t="s">
        <v>956</v>
      </c>
      <c r="H382" s="1346">
        <v>0.1</v>
      </c>
      <c r="I382" s="832" t="s">
        <v>600</v>
      </c>
      <c r="J382" s="833"/>
      <c r="K382" s="834"/>
      <c r="L382" s="835">
        <v>1</v>
      </c>
      <c r="M382" s="836"/>
      <c r="N382" s="834"/>
      <c r="O382" s="835">
        <v>1</v>
      </c>
      <c r="P382" s="836"/>
      <c r="Q382" s="834"/>
      <c r="R382" s="835">
        <v>1</v>
      </c>
      <c r="S382" s="836"/>
      <c r="T382" s="834"/>
      <c r="U382" s="837">
        <v>1</v>
      </c>
      <c r="V382" s="821">
        <f>SUM(J382:L382)*H382</f>
        <v>0.1</v>
      </c>
      <c r="W382" s="822">
        <f>SUM(M382:O382)*H382</f>
        <v>0.1</v>
      </c>
      <c r="X382" s="822">
        <f>SUM(P382:R382)*H382</f>
        <v>0.1</v>
      </c>
      <c r="Y382" s="822">
        <f>SUM(S382:U382)*H382</f>
        <v>0.1</v>
      </c>
      <c r="Z382" s="963">
        <f>MAX(V382:Y382)</f>
        <v>0.1</v>
      </c>
      <c r="AA382" s="1337" t="s">
        <v>1169</v>
      </c>
      <c r="AB382" s="1276"/>
      <c r="AC382" s="979"/>
      <c r="AD382" s="1533" t="str">
        <f>+IF(Z383&gt;Z382,"SUPERADA",IF(Z383=Z382,"EQUILIBRADA",IF(Z383&lt;Z382,"PARA MEJORAR")))</f>
        <v>EQUILIBRADA</v>
      </c>
      <c r="AE382" s="994" t="s">
        <v>558</v>
      </c>
    </row>
    <row r="383" spans="1:31" ht="24.95" customHeight="1" x14ac:dyDescent="0.2">
      <c r="A383" s="1249"/>
      <c r="B383" s="1351"/>
      <c r="C383" s="1342"/>
      <c r="D383" s="1342"/>
      <c r="E383" s="1342"/>
      <c r="F383" s="1342"/>
      <c r="G383" s="1222"/>
      <c r="H383" s="1339"/>
      <c r="I383" s="823" t="s">
        <v>601</v>
      </c>
      <c r="J383" s="824"/>
      <c r="K383" s="825"/>
      <c r="L383" s="826">
        <v>1</v>
      </c>
      <c r="M383" s="827"/>
      <c r="N383" s="825"/>
      <c r="O383" s="826">
        <v>1</v>
      </c>
      <c r="P383" s="827"/>
      <c r="Q383" s="825"/>
      <c r="R383" s="826"/>
      <c r="S383" s="827"/>
      <c r="T383" s="825"/>
      <c r="U383" s="828"/>
      <c r="V383" s="829">
        <f>SUM(J383:L383)*H382</f>
        <v>0.1</v>
      </c>
      <c r="W383" s="830">
        <f>SUM(M383:O383)*H382</f>
        <v>0.1</v>
      </c>
      <c r="X383" s="830">
        <f>SUM(P383:R383)*H382</f>
        <v>0</v>
      </c>
      <c r="Y383" s="830">
        <f>SUM(S383:U383)*H382</f>
        <v>0</v>
      </c>
      <c r="Z383" s="964">
        <f t="shared" ref="Z383" si="189">MAX(V383:Y383)</f>
        <v>0.1</v>
      </c>
      <c r="AA383" s="1338"/>
      <c r="AB383" s="1276"/>
      <c r="AC383" s="980"/>
      <c r="AD383" s="1534"/>
      <c r="AE383" s="994" t="s">
        <v>558</v>
      </c>
    </row>
    <row r="384" spans="1:31" ht="24.95" customHeight="1" x14ac:dyDescent="0.2">
      <c r="A384" s="1249"/>
      <c r="B384" s="1351"/>
      <c r="C384" s="1342"/>
      <c r="D384" s="1342"/>
      <c r="E384" s="1342"/>
      <c r="F384" s="1342"/>
      <c r="G384" s="1222" t="s">
        <v>749</v>
      </c>
      <c r="H384" s="1339">
        <v>0.3</v>
      </c>
      <c r="I384" s="838" t="s">
        <v>600</v>
      </c>
      <c r="J384" s="839"/>
      <c r="K384" s="840"/>
      <c r="L384" s="841">
        <v>0.9</v>
      </c>
      <c r="M384" s="842"/>
      <c r="N384" s="840"/>
      <c r="O384" s="841">
        <v>1</v>
      </c>
      <c r="P384" s="842"/>
      <c r="Q384" s="840"/>
      <c r="R384" s="841">
        <v>1</v>
      </c>
      <c r="S384" s="842"/>
      <c r="T384" s="840"/>
      <c r="U384" s="843">
        <v>1</v>
      </c>
      <c r="V384" s="844">
        <f>SUM(J384:L384)*H384</f>
        <v>0.27</v>
      </c>
      <c r="W384" s="845">
        <f>SUM(M384:O384)*H384</f>
        <v>0.3</v>
      </c>
      <c r="X384" s="845">
        <f>SUM(P384:R384)*H384</f>
        <v>0.3</v>
      </c>
      <c r="Y384" s="845">
        <f>SUM(S384:U384)*H384</f>
        <v>0.3</v>
      </c>
      <c r="Z384" s="965">
        <f>MAX(V384:Y384)</f>
        <v>0.3</v>
      </c>
      <c r="AA384" s="1338"/>
      <c r="AB384" s="1276"/>
      <c r="AC384" s="980"/>
      <c r="AD384" s="1534" t="str">
        <f>+IF(Z385&gt;Z384,"SUPERADA",IF(Z385=Z384,"EQUILIBRADA",IF(Z385&lt;Z384,"PARA MEJORAR")))</f>
        <v>PARA MEJORAR</v>
      </c>
      <c r="AE384" s="994" t="s">
        <v>558</v>
      </c>
    </row>
    <row r="385" spans="1:31" ht="24.95" customHeight="1" x14ac:dyDescent="0.2">
      <c r="A385" s="1249"/>
      <c r="B385" s="1351"/>
      <c r="C385" s="1342"/>
      <c r="D385" s="1342"/>
      <c r="E385" s="1342"/>
      <c r="F385" s="1342"/>
      <c r="G385" s="1222"/>
      <c r="H385" s="1339"/>
      <c r="I385" s="823" t="s">
        <v>601</v>
      </c>
      <c r="J385" s="824"/>
      <c r="K385" s="825"/>
      <c r="L385" s="826">
        <v>0.4</v>
      </c>
      <c r="M385" s="827"/>
      <c r="N385" s="825"/>
      <c r="O385" s="826">
        <v>0.9</v>
      </c>
      <c r="P385" s="827"/>
      <c r="Q385" s="825"/>
      <c r="R385" s="826"/>
      <c r="S385" s="827"/>
      <c r="T385" s="825"/>
      <c r="U385" s="828"/>
      <c r="V385" s="829">
        <f>SUM(J385:L385)*H384</f>
        <v>0.12</v>
      </c>
      <c r="W385" s="830">
        <f>SUM(M385:O385)*H384</f>
        <v>0.27</v>
      </c>
      <c r="X385" s="830">
        <f>SUM(P385:R385)*H384</f>
        <v>0</v>
      </c>
      <c r="Y385" s="830">
        <f>SUM(S385:U385)*H384</f>
        <v>0</v>
      </c>
      <c r="Z385" s="964">
        <f t="shared" ref="Z385" si="190">MAX(V385:Y385)</f>
        <v>0.27</v>
      </c>
      <c r="AA385" s="1338"/>
      <c r="AB385" s="1276"/>
      <c r="AC385" s="980"/>
      <c r="AD385" s="1534"/>
      <c r="AE385" s="994" t="s">
        <v>558</v>
      </c>
    </row>
    <row r="386" spans="1:31" ht="24.95" customHeight="1" x14ac:dyDescent="0.2">
      <c r="A386" s="1249"/>
      <c r="B386" s="1351"/>
      <c r="C386" s="1342"/>
      <c r="D386" s="1342"/>
      <c r="E386" s="1342"/>
      <c r="F386" s="1342"/>
      <c r="G386" s="1222" t="s">
        <v>744</v>
      </c>
      <c r="H386" s="1339">
        <v>0.6</v>
      </c>
      <c r="I386" s="838" t="s">
        <v>600</v>
      </c>
      <c r="J386" s="839"/>
      <c r="K386" s="840"/>
      <c r="L386" s="841">
        <v>0.05</v>
      </c>
      <c r="M386" s="842"/>
      <c r="N386" s="840"/>
      <c r="O386" s="841">
        <v>0.25</v>
      </c>
      <c r="P386" s="842"/>
      <c r="Q386" s="840"/>
      <c r="R386" s="841">
        <v>0.75</v>
      </c>
      <c r="S386" s="842"/>
      <c r="T386" s="840"/>
      <c r="U386" s="843">
        <v>1</v>
      </c>
      <c r="V386" s="844">
        <f>SUM(J386:L386)*H386</f>
        <v>0.03</v>
      </c>
      <c r="W386" s="845">
        <f>SUM(M386:O386)*H386</f>
        <v>0.15</v>
      </c>
      <c r="X386" s="845">
        <f>SUM(P386:R386)*H386</f>
        <v>0.44999999999999996</v>
      </c>
      <c r="Y386" s="845">
        <f>SUM(S386:U386)*H386</f>
        <v>0.6</v>
      </c>
      <c r="Z386" s="965">
        <f>MAX(V386:Y386)</f>
        <v>0.6</v>
      </c>
      <c r="AA386" s="1338"/>
      <c r="AB386" s="1276"/>
      <c r="AC386" s="980"/>
      <c r="AD386" s="1534" t="str">
        <f>+IF(Z387&gt;Z386,"SUPERADA",IF(Z387=Z386,"EQUILIBRADA",IF(Z387&lt;Z386,"PARA MEJORAR")))</f>
        <v>PARA MEJORAR</v>
      </c>
      <c r="AE386" s="994" t="s">
        <v>558</v>
      </c>
    </row>
    <row r="387" spans="1:31" ht="24.95" customHeight="1" thickBot="1" x14ac:dyDescent="0.25">
      <c r="A387" s="1249"/>
      <c r="B387" s="1351"/>
      <c r="C387" s="1342"/>
      <c r="D387" s="1342"/>
      <c r="E387" s="1342"/>
      <c r="F387" s="1342"/>
      <c r="G387" s="1340"/>
      <c r="H387" s="1341"/>
      <c r="I387" s="847" t="s">
        <v>601</v>
      </c>
      <c r="J387" s="848"/>
      <c r="K387" s="849"/>
      <c r="L387" s="850">
        <v>0.20039999999999999</v>
      </c>
      <c r="M387" s="851"/>
      <c r="N387" s="849"/>
      <c r="O387" s="850">
        <v>0.40029999999999999</v>
      </c>
      <c r="P387" s="851"/>
      <c r="Q387" s="849"/>
      <c r="R387" s="850"/>
      <c r="S387" s="851"/>
      <c r="T387" s="849"/>
      <c r="U387" s="852"/>
      <c r="V387" s="853">
        <f>SUM(J387:L387)*H386</f>
        <v>0.12023999999999999</v>
      </c>
      <c r="W387" s="854">
        <f>SUM(M387:O387)*H386</f>
        <v>0.24017999999999998</v>
      </c>
      <c r="X387" s="854">
        <f>SUM(P387:R387)*H386</f>
        <v>0</v>
      </c>
      <c r="Y387" s="854">
        <f>SUM(S387:U387)*H386</f>
        <v>0</v>
      </c>
      <c r="Z387" s="966">
        <f t="shared" ref="Z387" si="191">MAX(V387:Y387)</f>
        <v>0.24017999999999998</v>
      </c>
      <c r="AA387" s="1338"/>
      <c r="AB387" s="1276"/>
      <c r="AC387" s="981"/>
      <c r="AD387" s="1535"/>
      <c r="AE387" s="994" t="s">
        <v>558</v>
      </c>
    </row>
    <row r="388" spans="1:31" ht="24.95" customHeight="1" x14ac:dyDescent="0.2">
      <c r="A388" s="1249"/>
      <c r="B388" s="1351"/>
      <c r="C388" s="1342"/>
      <c r="D388" s="1342"/>
      <c r="E388" s="1342"/>
      <c r="F388" s="1342"/>
      <c r="G388" s="1345" t="s">
        <v>957</v>
      </c>
      <c r="H388" s="1346">
        <v>0.1</v>
      </c>
      <c r="I388" s="832" t="s">
        <v>600</v>
      </c>
      <c r="J388" s="833"/>
      <c r="K388" s="834"/>
      <c r="L388" s="835">
        <v>1</v>
      </c>
      <c r="M388" s="836"/>
      <c r="N388" s="834"/>
      <c r="O388" s="835">
        <v>1</v>
      </c>
      <c r="P388" s="836"/>
      <c r="Q388" s="834"/>
      <c r="R388" s="835">
        <v>1</v>
      </c>
      <c r="S388" s="836"/>
      <c r="T388" s="834"/>
      <c r="U388" s="837">
        <v>1</v>
      </c>
      <c r="V388" s="821">
        <f>SUM(J388:L388)*H388</f>
        <v>0.1</v>
      </c>
      <c r="W388" s="822">
        <f>SUM(M388:O388)*H388</f>
        <v>0.1</v>
      </c>
      <c r="X388" s="822">
        <f>SUM(P388:R388)*H388</f>
        <v>0.1</v>
      </c>
      <c r="Y388" s="822">
        <f>SUM(S388:U388)*H388</f>
        <v>0.1</v>
      </c>
      <c r="Z388" s="963">
        <f>MAX(V388:Y388)</f>
        <v>0.1</v>
      </c>
      <c r="AA388" s="1337" t="s">
        <v>1169</v>
      </c>
      <c r="AB388" s="1276"/>
      <c r="AC388" s="979"/>
      <c r="AD388" s="1533" t="str">
        <f>+IF(Z389&gt;Z388,"SUPERADA",IF(Z389=Z388,"EQUILIBRADA",IF(Z389&lt;Z388,"PARA MEJORAR")))</f>
        <v>EQUILIBRADA</v>
      </c>
      <c r="AE388" s="994" t="s">
        <v>558</v>
      </c>
    </row>
    <row r="389" spans="1:31" ht="24.95" customHeight="1" x14ac:dyDescent="0.2">
      <c r="A389" s="1249"/>
      <c r="B389" s="1351"/>
      <c r="C389" s="1342"/>
      <c r="D389" s="1342"/>
      <c r="E389" s="1342"/>
      <c r="F389" s="1342"/>
      <c r="G389" s="1222"/>
      <c r="H389" s="1339"/>
      <c r="I389" s="823" t="s">
        <v>601</v>
      </c>
      <c r="J389" s="824"/>
      <c r="K389" s="825"/>
      <c r="L389" s="826">
        <v>1</v>
      </c>
      <c r="M389" s="827"/>
      <c r="N389" s="825"/>
      <c r="O389" s="826">
        <v>1</v>
      </c>
      <c r="P389" s="827"/>
      <c r="Q389" s="825"/>
      <c r="R389" s="826"/>
      <c r="S389" s="827"/>
      <c r="T389" s="825"/>
      <c r="U389" s="828"/>
      <c r="V389" s="829">
        <f>SUM(J389:L389)*H388</f>
        <v>0.1</v>
      </c>
      <c r="W389" s="830">
        <f>SUM(M389:O389)*H388</f>
        <v>0.1</v>
      </c>
      <c r="X389" s="830">
        <f>SUM(P389:R389)*H388</f>
        <v>0</v>
      </c>
      <c r="Y389" s="830">
        <f>SUM(S389:U389)*H388</f>
        <v>0</v>
      </c>
      <c r="Z389" s="964">
        <f t="shared" ref="Z389" si="192">MAX(V389:Y389)</f>
        <v>0.1</v>
      </c>
      <c r="AA389" s="1338"/>
      <c r="AB389" s="1276"/>
      <c r="AC389" s="980"/>
      <c r="AD389" s="1534"/>
      <c r="AE389" s="994" t="s">
        <v>558</v>
      </c>
    </row>
    <row r="390" spans="1:31" ht="24.95" customHeight="1" x14ac:dyDescent="0.2">
      <c r="A390" s="1249"/>
      <c r="B390" s="1351"/>
      <c r="C390" s="1342"/>
      <c r="D390" s="1342"/>
      <c r="E390" s="1342"/>
      <c r="F390" s="1342"/>
      <c r="G390" s="1222" t="s">
        <v>749</v>
      </c>
      <c r="H390" s="1339">
        <v>0.3</v>
      </c>
      <c r="I390" s="838" t="s">
        <v>600</v>
      </c>
      <c r="J390" s="839"/>
      <c r="K390" s="840"/>
      <c r="L390" s="841">
        <v>0.9</v>
      </c>
      <c r="M390" s="842"/>
      <c r="N390" s="840"/>
      <c r="O390" s="841">
        <v>1</v>
      </c>
      <c r="P390" s="842"/>
      <c r="Q390" s="840"/>
      <c r="R390" s="841">
        <v>1</v>
      </c>
      <c r="S390" s="842"/>
      <c r="T390" s="840"/>
      <c r="U390" s="843">
        <v>1</v>
      </c>
      <c r="V390" s="844">
        <f>SUM(J390:L390)*H390</f>
        <v>0.27</v>
      </c>
      <c r="W390" s="845">
        <f>SUM(M390:O390)*H390</f>
        <v>0.3</v>
      </c>
      <c r="X390" s="845">
        <f>SUM(P390:R390)*H390</f>
        <v>0.3</v>
      </c>
      <c r="Y390" s="845">
        <f>SUM(S390:U390)*H390</f>
        <v>0.3</v>
      </c>
      <c r="Z390" s="965">
        <f>MAX(V390:Y390)</f>
        <v>0.3</v>
      </c>
      <c r="AA390" s="1338"/>
      <c r="AB390" s="1276"/>
      <c r="AC390" s="980"/>
      <c r="AD390" s="1534" t="str">
        <f>+IF(Z391&gt;Z390,"SUPERADA",IF(Z391=Z390,"EQUILIBRADA",IF(Z391&lt;Z390,"PARA MEJORAR")))</f>
        <v>PARA MEJORAR</v>
      </c>
      <c r="AE390" s="994" t="s">
        <v>558</v>
      </c>
    </row>
    <row r="391" spans="1:31" ht="24.95" customHeight="1" x14ac:dyDescent="0.2">
      <c r="A391" s="1249"/>
      <c r="B391" s="1351"/>
      <c r="C391" s="1342"/>
      <c r="D391" s="1342"/>
      <c r="E391" s="1342"/>
      <c r="F391" s="1342"/>
      <c r="G391" s="1222"/>
      <c r="H391" s="1339"/>
      <c r="I391" s="823" t="s">
        <v>601</v>
      </c>
      <c r="J391" s="824"/>
      <c r="K391" s="825"/>
      <c r="L391" s="826">
        <v>0.4</v>
      </c>
      <c r="M391" s="827"/>
      <c r="N391" s="825"/>
      <c r="O391" s="826">
        <v>0.5</v>
      </c>
      <c r="P391" s="827"/>
      <c r="Q391" s="825"/>
      <c r="R391" s="826"/>
      <c r="S391" s="827"/>
      <c r="T391" s="825"/>
      <c r="U391" s="828"/>
      <c r="V391" s="829">
        <f>SUM(J391:L391)*H390</f>
        <v>0.12</v>
      </c>
      <c r="W391" s="830">
        <f>SUM(M391:O391)*H390</f>
        <v>0.15</v>
      </c>
      <c r="X391" s="830">
        <f>SUM(P391:R391)*H390</f>
        <v>0</v>
      </c>
      <c r="Y391" s="830">
        <f>SUM(S391:U391)*H390</f>
        <v>0</v>
      </c>
      <c r="Z391" s="964">
        <f t="shared" ref="Z391" si="193">MAX(V391:Y391)</f>
        <v>0.15</v>
      </c>
      <c r="AA391" s="1338"/>
      <c r="AB391" s="1276"/>
      <c r="AC391" s="980"/>
      <c r="AD391" s="1534"/>
      <c r="AE391" s="994" t="s">
        <v>558</v>
      </c>
    </row>
    <row r="392" spans="1:31" ht="24.95" customHeight="1" x14ac:dyDescent="0.2">
      <c r="A392" s="1249"/>
      <c r="B392" s="1351"/>
      <c r="C392" s="1342"/>
      <c r="D392" s="1342"/>
      <c r="E392" s="1342"/>
      <c r="F392" s="1342"/>
      <c r="G392" s="1222" t="s">
        <v>744</v>
      </c>
      <c r="H392" s="1339">
        <v>0.6</v>
      </c>
      <c r="I392" s="838" t="s">
        <v>600</v>
      </c>
      <c r="J392" s="839"/>
      <c r="K392" s="840"/>
      <c r="L392" s="841">
        <v>0.05</v>
      </c>
      <c r="M392" s="842"/>
      <c r="N392" s="840"/>
      <c r="O392" s="841">
        <v>0.4</v>
      </c>
      <c r="P392" s="842"/>
      <c r="Q392" s="840"/>
      <c r="R392" s="841">
        <v>0.75</v>
      </c>
      <c r="S392" s="842"/>
      <c r="T392" s="840"/>
      <c r="U392" s="843">
        <v>1</v>
      </c>
      <c r="V392" s="844">
        <f>SUM(J392:L392)*H392</f>
        <v>0.03</v>
      </c>
      <c r="W392" s="845">
        <f>SUM(M392:O392)*H392</f>
        <v>0.24</v>
      </c>
      <c r="X392" s="845">
        <f>SUM(P392:R392)*H392</f>
        <v>0.44999999999999996</v>
      </c>
      <c r="Y392" s="845">
        <f>SUM(S392:U392)*H392</f>
        <v>0.6</v>
      </c>
      <c r="Z392" s="965">
        <f>MAX(V392:Y392)</f>
        <v>0.6</v>
      </c>
      <c r="AA392" s="1338"/>
      <c r="AB392" s="1276"/>
      <c r="AC392" s="980"/>
      <c r="AD392" s="1534" t="str">
        <f>+IF(Z393&gt;Z392,"SUPERADA",IF(Z393=Z392,"EQUILIBRADA",IF(Z393&lt;Z392,"PARA MEJORAR")))</f>
        <v>PARA MEJORAR</v>
      </c>
      <c r="AE392" s="994" t="s">
        <v>558</v>
      </c>
    </row>
    <row r="393" spans="1:31" ht="24.95" customHeight="1" thickBot="1" x14ac:dyDescent="0.25">
      <c r="A393" s="1249"/>
      <c r="B393" s="1351"/>
      <c r="C393" s="1342"/>
      <c r="D393" s="1342"/>
      <c r="E393" s="1342"/>
      <c r="F393" s="1342"/>
      <c r="G393" s="1340"/>
      <c r="H393" s="1341"/>
      <c r="I393" s="847" t="s">
        <v>601</v>
      </c>
      <c r="J393" s="848"/>
      <c r="K393" s="849"/>
      <c r="L393" s="850">
        <v>0.18990000000000001</v>
      </c>
      <c r="M393" s="851"/>
      <c r="N393" s="849"/>
      <c r="O393" s="850">
        <v>0.25069999999999998</v>
      </c>
      <c r="P393" s="851"/>
      <c r="Q393" s="849"/>
      <c r="R393" s="850"/>
      <c r="S393" s="851"/>
      <c r="T393" s="849"/>
      <c r="U393" s="852"/>
      <c r="V393" s="853">
        <f>SUM(J393:L393)*H392</f>
        <v>0.11394</v>
      </c>
      <c r="W393" s="854">
        <f>SUM(M393:O393)*H392</f>
        <v>0.15041999999999997</v>
      </c>
      <c r="X393" s="854">
        <f>SUM(P393:R393)*H392</f>
        <v>0</v>
      </c>
      <c r="Y393" s="854">
        <f>SUM(S393:U393)*H392</f>
        <v>0</v>
      </c>
      <c r="Z393" s="966">
        <f t="shared" ref="Z393" si="194">MAX(V393:Y393)</f>
        <v>0.15041999999999997</v>
      </c>
      <c r="AA393" s="1338"/>
      <c r="AB393" s="1277"/>
      <c r="AC393" s="981"/>
      <c r="AD393" s="1535"/>
      <c r="AE393" s="994" t="s">
        <v>558</v>
      </c>
    </row>
    <row r="394" spans="1:31" ht="24.95" customHeight="1" x14ac:dyDescent="0.2">
      <c r="A394" s="1249"/>
      <c r="B394" s="1351"/>
      <c r="C394" s="1344" t="s">
        <v>452</v>
      </c>
      <c r="D394" s="1344" t="s">
        <v>402</v>
      </c>
      <c r="E394" s="1344" t="s">
        <v>258</v>
      </c>
      <c r="F394" s="1344" t="s">
        <v>403</v>
      </c>
      <c r="G394" s="1345" t="s">
        <v>742</v>
      </c>
      <c r="H394" s="1346">
        <v>0.05</v>
      </c>
      <c r="I394" s="832" t="s">
        <v>600</v>
      </c>
      <c r="J394" s="833"/>
      <c r="K394" s="834"/>
      <c r="L394" s="835">
        <v>0.6</v>
      </c>
      <c r="M394" s="836"/>
      <c r="N394" s="834"/>
      <c r="O394" s="835">
        <v>0.6</v>
      </c>
      <c r="P394" s="836"/>
      <c r="Q394" s="834"/>
      <c r="R394" s="835">
        <v>0.8</v>
      </c>
      <c r="S394" s="836"/>
      <c r="T394" s="834"/>
      <c r="U394" s="837">
        <v>1</v>
      </c>
      <c r="V394" s="821">
        <f>SUM(J394:L394)*H394</f>
        <v>0.03</v>
      </c>
      <c r="W394" s="822">
        <f>SUM(M394:O394)*H394</f>
        <v>0.03</v>
      </c>
      <c r="X394" s="822">
        <f>SUM(P394:R394)*H394</f>
        <v>4.0000000000000008E-2</v>
      </c>
      <c r="Y394" s="822">
        <f>SUM(S394:U394)*H394</f>
        <v>0.05</v>
      </c>
      <c r="Z394" s="963">
        <f>MAX(V394:Y394)</f>
        <v>0.05</v>
      </c>
      <c r="AA394" s="1337" t="s">
        <v>1170</v>
      </c>
      <c r="AB394" s="1303">
        <v>51</v>
      </c>
      <c r="AC394" s="979"/>
      <c r="AD394" s="1533" t="str">
        <f>+IF(Z395&gt;Z394,"SUPERADA",IF(Z395=Z394,"EQUILIBRADA",IF(Z395&lt;Z394,"PARA MEJORAR")))</f>
        <v>PARA MEJORAR</v>
      </c>
      <c r="AE394" s="993" t="s">
        <v>559</v>
      </c>
    </row>
    <row r="395" spans="1:31" ht="24.95" customHeight="1" x14ac:dyDescent="0.2">
      <c r="A395" s="1249"/>
      <c r="B395" s="1351"/>
      <c r="C395" s="1342"/>
      <c r="D395" s="1342"/>
      <c r="E395" s="1342"/>
      <c r="F395" s="1342"/>
      <c r="G395" s="1222"/>
      <c r="H395" s="1339"/>
      <c r="I395" s="823" t="s">
        <v>601</v>
      </c>
      <c r="J395" s="824"/>
      <c r="K395" s="825"/>
      <c r="L395" s="826">
        <v>0.6</v>
      </c>
      <c r="M395" s="827"/>
      <c r="N395" s="825"/>
      <c r="O395" s="826">
        <v>0.6</v>
      </c>
      <c r="P395" s="827"/>
      <c r="Q395" s="825"/>
      <c r="R395" s="826"/>
      <c r="S395" s="827"/>
      <c r="T395" s="825"/>
      <c r="U395" s="828"/>
      <c r="V395" s="829">
        <f>SUM(J395:L395)*H394</f>
        <v>0.03</v>
      </c>
      <c r="W395" s="830">
        <f>SUM(M395:O395)*H394</f>
        <v>0.03</v>
      </c>
      <c r="X395" s="830">
        <f>SUM(P395:R395)*H394</f>
        <v>0</v>
      </c>
      <c r="Y395" s="830">
        <f>SUM(S395:U395)*H394</f>
        <v>0</v>
      </c>
      <c r="Z395" s="964">
        <f t="shared" ref="Z395" si="195">MAX(V395:Y395)</f>
        <v>0.03</v>
      </c>
      <c r="AA395" s="1338"/>
      <c r="AB395" s="1304"/>
      <c r="AC395" s="980"/>
      <c r="AD395" s="1534"/>
      <c r="AE395" s="994" t="s">
        <v>559</v>
      </c>
    </row>
    <row r="396" spans="1:31" ht="24.95" customHeight="1" x14ac:dyDescent="0.2">
      <c r="A396" s="1249"/>
      <c r="B396" s="1351"/>
      <c r="C396" s="1342"/>
      <c r="D396" s="1342"/>
      <c r="E396" s="1342"/>
      <c r="F396" s="1342"/>
      <c r="G396" s="1222" t="s">
        <v>749</v>
      </c>
      <c r="H396" s="1339">
        <v>0.15</v>
      </c>
      <c r="I396" s="838" t="s">
        <v>600</v>
      </c>
      <c r="J396" s="839"/>
      <c r="K396" s="840"/>
      <c r="L396" s="841">
        <v>1</v>
      </c>
      <c r="M396" s="842"/>
      <c r="N396" s="840"/>
      <c r="O396" s="841">
        <v>1</v>
      </c>
      <c r="P396" s="842"/>
      <c r="Q396" s="840"/>
      <c r="R396" s="841">
        <v>1</v>
      </c>
      <c r="S396" s="842"/>
      <c r="T396" s="840"/>
      <c r="U396" s="843">
        <v>1</v>
      </c>
      <c r="V396" s="844">
        <f>SUM(J396:L396)*H396</f>
        <v>0.15</v>
      </c>
      <c r="W396" s="845">
        <f>SUM(M396:O396)*H396</f>
        <v>0.15</v>
      </c>
      <c r="X396" s="845">
        <f>SUM(P396:R396)*H396</f>
        <v>0.15</v>
      </c>
      <c r="Y396" s="845">
        <f>SUM(S396:U396)*H396</f>
        <v>0.15</v>
      </c>
      <c r="Z396" s="965">
        <f>MAX(V396:Y396)</f>
        <v>0.15</v>
      </c>
      <c r="AA396" s="1338"/>
      <c r="AB396" s="1304"/>
      <c r="AC396" s="980"/>
      <c r="AD396" s="1534" t="str">
        <f>+IF(Z397&gt;Z396,"SUPERADA",IF(Z397=Z396,"EQUILIBRADA",IF(Z397&lt;Z396,"PARA MEJORAR")))</f>
        <v>EQUILIBRADA</v>
      </c>
      <c r="AE396" s="994" t="s">
        <v>559</v>
      </c>
    </row>
    <row r="397" spans="1:31" ht="24.95" customHeight="1" x14ac:dyDescent="0.2">
      <c r="A397" s="1249"/>
      <c r="B397" s="1351"/>
      <c r="C397" s="1342"/>
      <c r="D397" s="1342"/>
      <c r="E397" s="1342"/>
      <c r="F397" s="1342"/>
      <c r="G397" s="1222"/>
      <c r="H397" s="1339"/>
      <c r="I397" s="823" t="s">
        <v>601</v>
      </c>
      <c r="J397" s="824"/>
      <c r="K397" s="825"/>
      <c r="L397" s="826">
        <v>1</v>
      </c>
      <c r="M397" s="827"/>
      <c r="N397" s="825"/>
      <c r="O397" s="826">
        <v>1</v>
      </c>
      <c r="P397" s="827"/>
      <c r="Q397" s="825"/>
      <c r="R397" s="826"/>
      <c r="S397" s="827"/>
      <c r="T397" s="825"/>
      <c r="U397" s="828"/>
      <c r="V397" s="829">
        <f>SUM(J397:L397)*H396</f>
        <v>0.15</v>
      </c>
      <c r="W397" s="830">
        <f>SUM(M397:O397)*H396</f>
        <v>0.15</v>
      </c>
      <c r="X397" s="830">
        <f>SUM(P397:R397)*H396</f>
        <v>0</v>
      </c>
      <c r="Y397" s="830">
        <f>SUM(S397:U397)*H396</f>
        <v>0</v>
      </c>
      <c r="Z397" s="964">
        <f t="shared" ref="Z397" si="196">MAX(V397:Y397)</f>
        <v>0.15</v>
      </c>
      <c r="AA397" s="1338"/>
      <c r="AB397" s="1304"/>
      <c r="AC397" s="980"/>
      <c r="AD397" s="1534"/>
      <c r="AE397" s="994" t="s">
        <v>559</v>
      </c>
    </row>
    <row r="398" spans="1:31" ht="24.95" customHeight="1" x14ac:dyDescent="0.2">
      <c r="A398" s="1249"/>
      <c r="B398" s="1351"/>
      <c r="C398" s="1342"/>
      <c r="D398" s="1342"/>
      <c r="E398" s="1342"/>
      <c r="F398" s="1342"/>
      <c r="G398" s="1222" t="s">
        <v>744</v>
      </c>
      <c r="H398" s="1339">
        <v>0.8</v>
      </c>
      <c r="I398" s="838" t="s">
        <v>600</v>
      </c>
      <c r="J398" s="839"/>
      <c r="K398" s="840"/>
      <c r="L398" s="841"/>
      <c r="M398" s="842"/>
      <c r="N398" s="840"/>
      <c r="O398" s="841"/>
      <c r="P398" s="842"/>
      <c r="Q398" s="840"/>
      <c r="R398" s="841">
        <v>0.2</v>
      </c>
      <c r="S398" s="842"/>
      <c r="T398" s="840"/>
      <c r="U398" s="843">
        <v>1</v>
      </c>
      <c r="V398" s="844">
        <f>SUM(J398:L398)*H398</f>
        <v>0</v>
      </c>
      <c r="W398" s="845">
        <f>SUM(M398:O398)*H398</f>
        <v>0</v>
      </c>
      <c r="X398" s="845">
        <f>SUM(P398:R398)*H398</f>
        <v>0.16000000000000003</v>
      </c>
      <c r="Y398" s="845">
        <f>SUM(S398:U398)*H398</f>
        <v>0.8</v>
      </c>
      <c r="Z398" s="965">
        <f>MAX(V398:Y398)</f>
        <v>0.8</v>
      </c>
      <c r="AA398" s="1338"/>
      <c r="AB398" s="1304"/>
      <c r="AC398" s="980"/>
      <c r="AD398" s="1534" t="str">
        <f>+IF(Z399&gt;Z398,"SUPERADA",IF(Z399=Z398,"EQUILIBRADA",IF(Z399&lt;Z398,"PARA MEJORAR")))</f>
        <v>PARA MEJORAR</v>
      </c>
      <c r="AE398" s="994" t="s">
        <v>559</v>
      </c>
    </row>
    <row r="399" spans="1:31" ht="24.95" customHeight="1" thickBot="1" x14ac:dyDescent="0.25">
      <c r="A399" s="1249"/>
      <c r="B399" s="1351"/>
      <c r="C399" s="1342"/>
      <c r="D399" s="1342"/>
      <c r="E399" s="1342"/>
      <c r="F399" s="1342"/>
      <c r="G399" s="1340"/>
      <c r="H399" s="1341"/>
      <c r="I399" s="847" t="s">
        <v>601</v>
      </c>
      <c r="J399" s="848"/>
      <c r="K399" s="849"/>
      <c r="L399" s="850"/>
      <c r="M399" s="851"/>
      <c r="N399" s="849"/>
      <c r="O399" s="850"/>
      <c r="P399" s="851"/>
      <c r="Q399" s="849"/>
      <c r="R399" s="850"/>
      <c r="S399" s="851"/>
      <c r="T399" s="849"/>
      <c r="U399" s="852"/>
      <c r="V399" s="853">
        <f>SUM(J399:L399)*H398</f>
        <v>0</v>
      </c>
      <c r="W399" s="854">
        <f>SUM(M399:O399)*H398</f>
        <v>0</v>
      </c>
      <c r="X399" s="854">
        <f>SUM(P399:R399)*H398</f>
        <v>0</v>
      </c>
      <c r="Y399" s="854">
        <f>SUM(S399:U399)*H398</f>
        <v>0</v>
      </c>
      <c r="Z399" s="966">
        <f t="shared" ref="Z399" si="197">MAX(V399:Y399)</f>
        <v>0</v>
      </c>
      <c r="AA399" s="1338"/>
      <c r="AB399" s="1305"/>
      <c r="AC399" s="981"/>
      <c r="AD399" s="1535"/>
      <c r="AE399" s="994" t="s">
        <v>559</v>
      </c>
    </row>
    <row r="400" spans="1:31" ht="24.95" customHeight="1" x14ac:dyDescent="0.2">
      <c r="A400" s="1249"/>
      <c r="B400" s="1351"/>
      <c r="C400" s="1344" t="s">
        <v>25</v>
      </c>
      <c r="D400" s="1344" t="s">
        <v>169</v>
      </c>
      <c r="E400" s="1344" t="s">
        <v>170</v>
      </c>
      <c r="F400" s="1344" t="s">
        <v>141</v>
      </c>
      <c r="G400" s="1345" t="s">
        <v>753</v>
      </c>
      <c r="H400" s="1346">
        <v>0.2</v>
      </c>
      <c r="I400" s="832" t="s">
        <v>600</v>
      </c>
      <c r="J400" s="833"/>
      <c r="K400" s="834"/>
      <c r="L400" s="835">
        <v>0.05</v>
      </c>
      <c r="M400" s="836"/>
      <c r="N400" s="834"/>
      <c r="O400" s="835">
        <v>0.15</v>
      </c>
      <c r="P400" s="836"/>
      <c r="Q400" s="834"/>
      <c r="R400" s="835">
        <v>0.3</v>
      </c>
      <c r="S400" s="836"/>
      <c r="T400" s="834"/>
      <c r="U400" s="837">
        <v>1</v>
      </c>
      <c r="V400" s="821">
        <f>SUM(J400:L400)*H400</f>
        <v>1.0000000000000002E-2</v>
      </c>
      <c r="W400" s="822">
        <f>SUM(M400:O400)*H400</f>
        <v>0.03</v>
      </c>
      <c r="X400" s="822">
        <f>SUM(P400:R400)*H400</f>
        <v>0.06</v>
      </c>
      <c r="Y400" s="822">
        <f>SUM(S400:U400)*H400</f>
        <v>0.2</v>
      </c>
      <c r="Z400" s="963">
        <f>MAX(V400:Y400)</f>
        <v>0.2</v>
      </c>
      <c r="AA400" s="1337" t="s">
        <v>1171</v>
      </c>
      <c r="AB400" s="1303">
        <v>52</v>
      </c>
      <c r="AC400" s="979"/>
      <c r="AD400" s="1533" t="str">
        <f>+IF(Z401&gt;Z400,"SUPERADA",IF(Z401=Z400,"EQUILIBRADA",IF(Z401&lt;Z400,"PARA MEJORAR")))</f>
        <v>PARA MEJORAR</v>
      </c>
      <c r="AE400" s="993" t="s">
        <v>561</v>
      </c>
    </row>
    <row r="401" spans="1:31" ht="24.95" customHeight="1" x14ac:dyDescent="0.2">
      <c r="A401" s="1249"/>
      <c r="B401" s="1351"/>
      <c r="C401" s="1342"/>
      <c r="D401" s="1342"/>
      <c r="E401" s="1342"/>
      <c r="F401" s="1342"/>
      <c r="G401" s="1222"/>
      <c r="H401" s="1339"/>
      <c r="I401" s="823" t="s">
        <v>601</v>
      </c>
      <c r="J401" s="824"/>
      <c r="K401" s="825"/>
      <c r="L401" s="826">
        <v>0.05</v>
      </c>
      <c r="M401" s="827"/>
      <c r="N401" s="825"/>
      <c r="O401" s="826">
        <v>0.15</v>
      </c>
      <c r="P401" s="827"/>
      <c r="Q401" s="825"/>
      <c r="R401" s="826"/>
      <c r="S401" s="827"/>
      <c r="T401" s="825"/>
      <c r="U401" s="828"/>
      <c r="V401" s="829">
        <f>SUM(J401:L401)*H400</f>
        <v>1.0000000000000002E-2</v>
      </c>
      <c r="W401" s="830">
        <f>SUM(M401:O401)*H400</f>
        <v>0.03</v>
      </c>
      <c r="X401" s="830">
        <f>SUM(P401:R401)*H400</f>
        <v>0</v>
      </c>
      <c r="Y401" s="830">
        <f>SUM(S401:U401)*H400</f>
        <v>0</v>
      </c>
      <c r="Z401" s="964">
        <f t="shared" ref="Z401" si="198">MAX(V401:Y401)</f>
        <v>0.03</v>
      </c>
      <c r="AA401" s="1338"/>
      <c r="AB401" s="1304"/>
      <c r="AC401" s="980"/>
      <c r="AD401" s="1534"/>
      <c r="AE401" s="994" t="s">
        <v>561</v>
      </c>
    </row>
    <row r="402" spans="1:31" ht="24.95" customHeight="1" x14ac:dyDescent="0.2">
      <c r="A402" s="1249"/>
      <c r="B402" s="1351"/>
      <c r="C402" s="1342"/>
      <c r="D402" s="1342"/>
      <c r="E402" s="1342"/>
      <c r="F402" s="1342"/>
      <c r="G402" s="1222" t="s">
        <v>754</v>
      </c>
      <c r="H402" s="1339">
        <v>0.3</v>
      </c>
      <c r="I402" s="838" t="s">
        <v>600</v>
      </c>
      <c r="J402" s="839"/>
      <c r="K402" s="840"/>
      <c r="L402" s="841">
        <v>0.05</v>
      </c>
      <c r="M402" s="842"/>
      <c r="N402" s="840"/>
      <c r="O402" s="841">
        <v>0.15</v>
      </c>
      <c r="P402" s="842"/>
      <c r="Q402" s="840"/>
      <c r="R402" s="841">
        <v>0.3</v>
      </c>
      <c r="S402" s="842"/>
      <c r="T402" s="840"/>
      <c r="U402" s="843">
        <v>1</v>
      </c>
      <c r="V402" s="844">
        <f>SUM(J402:L402)*H402</f>
        <v>1.4999999999999999E-2</v>
      </c>
      <c r="W402" s="845">
        <f>SUM(M402:O402)*H402</f>
        <v>4.4999999999999998E-2</v>
      </c>
      <c r="X402" s="845">
        <f>SUM(P402:R402)*H402</f>
        <v>0.09</v>
      </c>
      <c r="Y402" s="845">
        <f>SUM(S402:U402)*H402</f>
        <v>0.3</v>
      </c>
      <c r="Z402" s="965">
        <f>MAX(V402:Y402)</f>
        <v>0.3</v>
      </c>
      <c r="AA402" s="1338"/>
      <c r="AB402" s="1304"/>
      <c r="AC402" s="980"/>
      <c r="AD402" s="1534" t="str">
        <f>+IF(Z403&gt;Z402,"SUPERADA",IF(Z403=Z402,"EQUILIBRADA",IF(Z403&lt;Z402,"PARA MEJORAR")))</f>
        <v>PARA MEJORAR</v>
      </c>
      <c r="AE402" s="994" t="s">
        <v>561</v>
      </c>
    </row>
    <row r="403" spans="1:31" ht="24.95" customHeight="1" x14ac:dyDescent="0.2">
      <c r="A403" s="1249"/>
      <c r="B403" s="1351"/>
      <c r="C403" s="1342"/>
      <c r="D403" s="1342"/>
      <c r="E403" s="1342"/>
      <c r="F403" s="1342"/>
      <c r="G403" s="1222"/>
      <c r="H403" s="1339"/>
      <c r="I403" s="823" t="s">
        <v>601</v>
      </c>
      <c r="J403" s="824"/>
      <c r="K403" s="825"/>
      <c r="L403" s="826">
        <v>0.05</v>
      </c>
      <c r="M403" s="827"/>
      <c r="N403" s="825"/>
      <c r="O403" s="826">
        <v>0.15</v>
      </c>
      <c r="P403" s="827"/>
      <c r="Q403" s="825"/>
      <c r="R403" s="826"/>
      <c r="S403" s="827"/>
      <c r="T403" s="825"/>
      <c r="U403" s="828"/>
      <c r="V403" s="829">
        <f>SUM(J403:L403)*H402</f>
        <v>1.4999999999999999E-2</v>
      </c>
      <c r="W403" s="830">
        <f>SUM(M403:O403)*H402</f>
        <v>4.4999999999999998E-2</v>
      </c>
      <c r="X403" s="830">
        <f>SUM(P403:R403)*H402</f>
        <v>0</v>
      </c>
      <c r="Y403" s="830">
        <f>SUM(S403:U403)*H402</f>
        <v>0</v>
      </c>
      <c r="Z403" s="964">
        <f t="shared" ref="Z403" si="199">MAX(V403:Y403)</f>
        <v>4.4999999999999998E-2</v>
      </c>
      <c r="AA403" s="1338"/>
      <c r="AB403" s="1304"/>
      <c r="AC403" s="980"/>
      <c r="AD403" s="1534"/>
      <c r="AE403" s="994" t="s">
        <v>561</v>
      </c>
    </row>
    <row r="404" spans="1:31" ht="24.95" customHeight="1" x14ac:dyDescent="0.2">
      <c r="A404" s="1249"/>
      <c r="B404" s="1351"/>
      <c r="C404" s="1342"/>
      <c r="D404" s="1342"/>
      <c r="E404" s="1342"/>
      <c r="F404" s="1342"/>
      <c r="G404" s="1222" t="s">
        <v>755</v>
      </c>
      <c r="H404" s="1339">
        <v>0.5</v>
      </c>
      <c r="I404" s="838" t="s">
        <v>600</v>
      </c>
      <c r="J404" s="839"/>
      <c r="K404" s="840"/>
      <c r="L404" s="841"/>
      <c r="M404" s="842"/>
      <c r="N404" s="840"/>
      <c r="O404" s="841">
        <v>0.1</v>
      </c>
      <c r="P404" s="842"/>
      <c r="Q404" s="840"/>
      <c r="R404" s="841">
        <v>0.3</v>
      </c>
      <c r="S404" s="842"/>
      <c r="T404" s="840"/>
      <c r="U404" s="843">
        <v>1</v>
      </c>
      <c r="V404" s="844">
        <f>SUM(J404:L404)*H404</f>
        <v>0</v>
      </c>
      <c r="W404" s="845">
        <f>SUM(M404:O404)*H404</f>
        <v>0.05</v>
      </c>
      <c r="X404" s="845">
        <f>SUM(P404:R404)*H404</f>
        <v>0.15</v>
      </c>
      <c r="Y404" s="845">
        <f>SUM(S404:U404)*H404</f>
        <v>0.5</v>
      </c>
      <c r="Z404" s="965">
        <f>MAX(V404:Y404)</f>
        <v>0.5</v>
      </c>
      <c r="AA404" s="1338"/>
      <c r="AB404" s="1304"/>
      <c r="AC404" s="980"/>
      <c r="AD404" s="1534" t="str">
        <f>+IF(Z405&gt;Z404,"SUPERADA",IF(Z405=Z404,"EQUILIBRADA",IF(Z405&lt;Z404,"PARA MEJORAR")))</f>
        <v>PARA MEJORAR</v>
      </c>
      <c r="AE404" s="994" t="s">
        <v>561</v>
      </c>
    </row>
    <row r="405" spans="1:31" ht="24.95" customHeight="1" thickBot="1" x14ac:dyDescent="0.25">
      <c r="A405" s="1249"/>
      <c r="B405" s="1351"/>
      <c r="C405" s="1342"/>
      <c r="D405" s="1342"/>
      <c r="E405" s="1342"/>
      <c r="F405" s="1342"/>
      <c r="G405" s="1222"/>
      <c r="H405" s="1341"/>
      <c r="I405" s="847" t="s">
        <v>601</v>
      </c>
      <c r="J405" s="848"/>
      <c r="K405" s="849"/>
      <c r="L405" s="850"/>
      <c r="M405" s="851"/>
      <c r="N405" s="849"/>
      <c r="O405" s="850">
        <v>0.1</v>
      </c>
      <c r="P405" s="851"/>
      <c r="Q405" s="849"/>
      <c r="R405" s="850"/>
      <c r="S405" s="851"/>
      <c r="T405" s="849"/>
      <c r="U405" s="852"/>
      <c r="V405" s="853">
        <f>SUM(J405:L405)*H404</f>
        <v>0</v>
      </c>
      <c r="W405" s="854">
        <f>SUM(M405:O405)*H404</f>
        <v>0.05</v>
      </c>
      <c r="X405" s="854">
        <f>SUM(P405:R405)*H404</f>
        <v>0</v>
      </c>
      <c r="Y405" s="854">
        <f>SUM(S405:U405)*H404</f>
        <v>0</v>
      </c>
      <c r="Z405" s="966">
        <f t="shared" ref="Z405" si="200">MAX(V405:Y405)</f>
        <v>0.05</v>
      </c>
      <c r="AA405" s="1338"/>
      <c r="AB405" s="1305"/>
      <c r="AC405" s="981"/>
      <c r="AD405" s="1535"/>
      <c r="AE405" s="994" t="s">
        <v>561</v>
      </c>
    </row>
    <row r="406" spans="1:31" ht="24.95" customHeight="1" x14ac:dyDescent="0.2">
      <c r="A406" s="1249"/>
      <c r="B406" s="1399" t="s">
        <v>1110</v>
      </c>
      <c r="C406" s="1363" t="s">
        <v>33</v>
      </c>
      <c r="D406" s="1371" t="s">
        <v>259</v>
      </c>
      <c r="E406" s="1371" t="s">
        <v>260</v>
      </c>
      <c r="F406" s="1363" t="s">
        <v>457</v>
      </c>
      <c r="G406" s="1375" t="s">
        <v>756</v>
      </c>
      <c r="H406" s="1357">
        <v>0.2</v>
      </c>
      <c r="I406" s="832" t="s">
        <v>600</v>
      </c>
      <c r="J406" s="833"/>
      <c r="K406" s="834"/>
      <c r="L406" s="835"/>
      <c r="M406" s="836"/>
      <c r="N406" s="834"/>
      <c r="O406" s="835"/>
      <c r="P406" s="836"/>
      <c r="Q406" s="834"/>
      <c r="R406" s="835"/>
      <c r="S406" s="836"/>
      <c r="T406" s="834"/>
      <c r="U406" s="837">
        <v>1</v>
      </c>
      <c r="V406" s="821">
        <f>SUM(J406:L406)*H406</f>
        <v>0</v>
      </c>
      <c r="W406" s="822">
        <f>SUM(M406:O406)*H406</f>
        <v>0</v>
      </c>
      <c r="X406" s="822">
        <f>SUM(P406:R406)*H406</f>
        <v>0</v>
      </c>
      <c r="Y406" s="822">
        <f>SUM(S406:U406)*H406</f>
        <v>0.2</v>
      </c>
      <c r="Z406" s="963">
        <f>MAX(V406:Y406)</f>
        <v>0.2</v>
      </c>
      <c r="AA406" s="1373" t="s">
        <v>1172</v>
      </c>
      <c r="AB406" s="1368">
        <v>53</v>
      </c>
      <c r="AC406" s="979"/>
      <c r="AD406" s="1533" t="str">
        <f>+IF(Z407&gt;Z406,"SUPERADA",IF(Z407=Z406,"EQUILIBRADA",IF(Z407&lt;Z406,"PARA MEJORAR")))</f>
        <v>PARA MEJORAR</v>
      </c>
      <c r="AE406" s="995" t="s">
        <v>561</v>
      </c>
    </row>
    <row r="407" spans="1:31" ht="24.95" customHeight="1" x14ac:dyDescent="0.2">
      <c r="A407" s="1249"/>
      <c r="B407" s="1400"/>
      <c r="C407" s="1364"/>
      <c r="D407" s="1372"/>
      <c r="E407" s="1372"/>
      <c r="F407" s="1364"/>
      <c r="G407" s="1355"/>
      <c r="H407" s="1354"/>
      <c r="I407" s="823" t="s">
        <v>601</v>
      </c>
      <c r="J407" s="824"/>
      <c r="K407" s="825"/>
      <c r="L407" s="826"/>
      <c r="M407" s="827"/>
      <c r="N407" s="825"/>
      <c r="O407" s="826"/>
      <c r="P407" s="827"/>
      <c r="Q407" s="825"/>
      <c r="R407" s="826"/>
      <c r="S407" s="827"/>
      <c r="T407" s="825"/>
      <c r="U407" s="828"/>
      <c r="V407" s="829">
        <f>SUM(J407:L407)*H406</f>
        <v>0</v>
      </c>
      <c r="W407" s="830">
        <f>SUM(M407:O407)*H406</f>
        <v>0</v>
      </c>
      <c r="X407" s="830">
        <f>SUM(P407:R407)*H406</f>
        <v>0</v>
      </c>
      <c r="Y407" s="830">
        <f>SUM(S407:U407)*H406</f>
        <v>0</v>
      </c>
      <c r="Z407" s="964">
        <f t="shared" ref="Z407" si="201">MAX(V407:Y407)</f>
        <v>0</v>
      </c>
      <c r="AA407" s="1374"/>
      <c r="AB407" s="1369"/>
      <c r="AC407" s="980"/>
      <c r="AD407" s="1534"/>
      <c r="AE407" s="996" t="s">
        <v>561</v>
      </c>
    </row>
    <row r="408" spans="1:31" ht="24.95" customHeight="1" x14ac:dyDescent="0.2">
      <c r="A408" s="1249"/>
      <c r="B408" s="1400"/>
      <c r="C408" s="1364"/>
      <c r="D408" s="1372"/>
      <c r="E408" s="1372"/>
      <c r="F408" s="1364"/>
      <c r="G408" s="1355" t="s">
        <v>695</v>
      </c>
      <c r="H408" s="1354">
        <v>0.1</v>
      </c>
      <c r="I408" s="838" t="s">
        <v>600</v>
      </c>
      <c r="J408" s="839"/>
      <c r="K408" s="840"/>
      <c r="L408" s="841"/>
      <c r="M408" s="842"/>
      <c r="N408" s="840"/>
      <c r="O408" s="841"/>
      <c r="P408" s="842"/>
      <c r="Q408" s="840"/>
      <c r="R408" s="841"/>
      <c r="S408" s="842"/>
      <c r="T408" s="840"/>
      <c r="U408" s="843">
        <v>1</v>
      </c>
      <c r="V408" s="844">
        <f>SUM(J408:L408)*H408</f>
        <v>0</v>
      </c>
      <c r="W408" s="845">
        <f>SUM(M408:O408)*H408</f>
        <v>0</v>
      </c>
      <c r="X408" s="845">
        <f>SUM(P408:R408)*H408</f>
        <v>0</v>
      </c>
      <c r="Y408" s="845">
        <f>SUM(S408:U408)*H408</f>
        <v>0.1</v>
      </c>
      <c r="Z408" s="965">
        <f>MAX(V408:Y408)</f>
        <v>0.1</v>
      </c>
      <c r="AA408" s="1374"/>
      <c r="AB408" s="1369"/>
      <c r="AC408" s="980"/>
      <c r="AD408" s="1534" t="str">
        <f>+IF(Z409&gt;Z408,"SUPERADA",IF(Z409=Z408,"EQUILIBRADA",IF(Z409&lt;Z408,"PARA MEJORAR")))</f>
        <v>PARA MEJORAR</v>
      </c>
      <c r="AE408" s="996" t="s">
        <v>561</v>
      </c>
    </row>
    <row r="409" spans="1:31" ht="24.95" customHeight="1" x14ac:dyDescent="0.2">
      <c r="A409" s="1249"/>
      <c r="B409" s="1400"/>
      <c r="C409" s="1364"/>
      <c r="D409" s="1372"/>
      <c r="E409" s="1372"/>
      <c r="F409" s="1364"/>
      <c r="G409" s="1355"/>
      <c r="H409" s="1354"/>
      <c r="I409" s="823" t="s">
        <v>601</v>
      </c>
      <c r="J409" s="824"/>
      <c r="K409" s="825"/>
      <c r="L409" s="826"/>
      <c r="M409" s="827"/>
      <c r="N409" s="825"/>
      <c r="O409" s="826"/>
      <c r="P409" s="827"/>
      <c r="Q409" s="825"/>
      <c r="R409" s="826"/>
      <c r="S409" s="827"/>
      <c r="T409" s="825"/>
      <c r="U409" s="828"/>
      <c r="V409" s="829">
        <f>SUM(J409:L409)*H408</f>
        <v>0</v>
      </c>
      <c r="W409" s="830">
        <f>SUM(M409:O409)*H408</f>
        <v>0</v>
      </c>
      <c r="X409" s="830">
        <f>SUM(P409:R409)*H408</f>
        <v>0</v>
      </c>
      <c r="Y409" s="830">
        <f>SUM(S409:U409)*H408</f>
        <v>0</v>
      </c>
      <c r="Z409" s="964">
        <f t="shared" ref="Z409" si="202">MAX(V409:Y409)</f>
        <v>0</v>
      </c>
      <c r="AA409" s="1374"/>
      <c r="AB409" s="1369"/>
      <c r="AC409" s="980"/>
      <c r="AD409" s="1534"/>
      <c r="AE409" s="996" t="s">
        <v>561</v>
      </c>
    </row>
    <row r="410" spans="1:31" ht="24.95" customHeight="1" x14ac:dyDescent="0.2">
      <c r="A410" s="1249"/>
      <c r="B410" s="1400"/>
      <c r="C410" s="1364"/>
      <c r="D410" s="1372"/>
      <c r="E410" s="1372"/>
      <c r="F410" s="1364"/>
      <c r="G410" s="1355" t="s">
        <v>1016</v>
      </c>
      <c r="H410" s="1354">
        <v>0.2</v>
      </c>
      <c r="I410" s="838" t="s">
        <v>600</v>
      </c>
      <c r="J410" s="839"/>
      <c r="K410" s="840"/>
      <c r="L410" s="841"/>
      <c r="M410" s="842"/>
      <c r="N410" s="840"/>
      <c r="O410" s="841"/>
      <c r="P410" s="842"/>
      <c r="Q410" s="840"/>
      <c r="R410" s="841"/>
      <c r="S410" s="842"/>
      <c r="T410" s="840"/>
      <c r="U410" s="843">
        <v>1</v>
      </c>
      <c r="V410" s="844">
        <f>SUM(J410:L410)*H410</f>
        <v>0</v>
      </c>
      <c r="W410" s="845">
        <f>SUM(M410:O410)*H410</f>
        <v>0</v>
      </c>
      <c r="X410" s="845">
        <f>SUM(P410:R410)*H410</f>
        <v>0</v>
      </c>
      <c r="Y410" s="845">
        <f>SUM(S410:U410)*H410</f>
        <v>0.2</v>
      </c>
      <c r="Z410" s="965">
        <f>MAX(V410:Y410)</f>
        <v>0.2</v>
      </c>
      <c r="AA410" s="1374"/>
      <c r="AB410" s="1369"/>
      <c r="AC410" s="980"/>
      <c r="AD410" s="1534" t="str">
        <f>+IF(Z411&gt;Z410,"SUPERADA",IF(Z411=Z410,"EQUILIBRADA",IF(Z411&lt;Z410,"PARA MEJORAR")))</f>
        <v>PARA MEJORAR</v>
      </c>
      <c r="AE410" s="996" t="s">
        <v>561</v>
      </c>
    </row>
    <row r="411" spans="1:31" ht="24.95" customHeight="1" x14ac:dyDescent="0.2">
      <c r="A411" s="1249"/>
      <c r="B411" s="1400"/>
      <c r="C411" s="1364"/>
      <c r="D411" s="1372"/>
      <c r="E411" s="1372"/>
      <c r="F411" s="1364"/>
      <c r="G411" s="1355"/>
      <c r="H411" s="1354"/>
      <c r="I411" s="823" t="s">
        <v>601</v>
      </c>
      <c r="J411" s="824"/>
      <c r="K411" s="825"/>
      <c r="L411" s="826"/>
      <c r="M411" s="827"/>
      <c r="N411" s="825"/>
      <c r="O411" s="826"/>
      <c r="P411" s="827"/>
      <c r="Q411" s="825"/>
      <c r="R411" s="826"/>
      <c r="S411" s="827"/>
      <c r="T411" s="825"/>
      <c r="U411" s="828"/>
      <c r="V411" s="896">
        <f>SUM(J411:L411)*H410</f>
        <v>0</v>
      </c>
      <c r="W411" s="897">
        <f>SUM(M411:O411)*H410</f>
        <v>0</v>
      </c>
      <c r="X411" s="897">
        <f>SUM(P411:R411)*H410</f>
        <v>0</v>
      </c>
      <c r="Y411" s="897">
        <f>SUM(S411:U411)*H410</f>
        <v>0</v>
      </c>
      <c r="Z411" s="969">
        <f t="shared" ref="Z411" si="203">MAX(V411:Y411)</f>
        <v>0</v>
      </c>
      <c r="AA411" s="1374"/>
      <c r="AB411" s="1369"/>
      <c r="AC411" s="980"/>
      <c r="AD411" s="1534"/>
      <c r="AE411" s="996" t="s">
        <v>561</v>
      </c>
    </row>
    <row r="412" spans="1:31" ht="24.95" customHeight="1" x14ac:dyDescent="0.2">
      <c r="A412" s="1249"/>
      <c r="B412" s="1400"/>
      <c r="C412" s="1364"/>
      <c r="D412" s="1372"/>
      <c r="E412" s="1372"/>
      <c r="F412" s="1364"/>
      <c r="G412" s="1355" t="s">
        <v>757</v>
      </c>
      <c r="H412" s="1354">
        <v>0.3</v>
      </c>
      <c r="I412" s="838" t="s">
        <v>600</v>
      </c>
      <c r="J412" s="839"/>
      <c r="K412" s="840"/>
      <c r="L412" s="841"/>
      <c r="M412" s="842"/>
      <c r="N412" s="840"/>
      <c r="O412" s="841"/>
      <c r="P412" s="842"/>
      <c r="Q412" s="840"/>
      <c r="R412" s="841"/>
      <c r="S412" s="842"/>
      <c r="T412" s="840"/>
      <c r="U412" s="843">
        <v>1</v>
      </c>
      <c r="V412" s="844">
        <f>SUM(J412:L412)*H412</f>
        <v>0</v>
      </c>
      <c r="W412" s="845">
        <f>SUM(M412:O412)*H412</f>
        <v>0</v>
      </c>
      <c r="X412" s="845">
        <f>SUM(P412:R412)*H412</f>
        <v>0</v>
      </c>
      <c r="Y412" s="845">
        <f>SUM(S412:U412)*H412</f>
        <v>0.3</v>
      </c>
      <c r="Z412" s="965">
        <f>MAX(V412:Y412)</f>
        <v>0.3</v>
      </c>
      <c r="AA412" s="1374"/>
      <c r="AB412" s="1369"/>
      <c r="AC412" s="980"/>
      <c r="AD412" s="1534" t="str">
        <f>+IF(Z413&gt;Z412,"SUPERADA",IF(Z413=Z412,"EQUILIBRADA",IF(Z413&lt;Z412,"PARA MEJORAR")))</f>
        <v>PARA MEJORAR</v>
      </c>
      <c r="AE412" s="996" t="s">
        <v>561</v>
      </c>
    </row>
    <row r="413" spans="1:31" ht="24.95" customHeight="1" x14ac:dyDescent="0.2">
      <c r="A413" s="1249"/>
      <c r="B413" s="1400"/>
      <c r="C413" s="1364"/>
      <c r="D413" s="1372"/>
      <c r="E413" s="1372"/>
      <c r="F413" s="1364"/>
      <c r="G413" s="1355"/>
      <c r="H413" s="1354"/>
      <c r="I413" s="823" t="s">
        <v>601</v>
      </c>
      <c r="J413" s="824"/>
      <c r="K413" s="825"/>
      <c r="L413" s="826"/>
      <c r="M413" s="827"/>
      <c r="N413" s="825"/>
      <c r="O413" s="826"/>
      <c r="P413" s="827"/>
      <c r="Q413" s="825"/>
      <c r="R413" s="826"/>
      <c r="S413" s="827"/>
      <c r="T413" s="825"/>
      <c r="U413" s="828"/>
      <c r="V413" s="829">
        <f>SUM(J413:L413)*H412</f>
        <v>0</v>
      </c>
      <c r="W413" s="830">
        <f>SUM(M413:O413)*H412</f>
        <v>0</v>
      </c>
      <c r="X413" s="830">
        <f>SUM(P413:R413)*H412</f>
        <v>0</v>
      </c>
      <c r="Y413" s="830">
        <f>SUM(S413:U413)*H412</f>
        <v>0</v>
      </c>
      <c r="Z413" s="964">
        <f t="shared" ref="Z413" si="204">MAX(V413:Y413)</f>
        <v>0</v>
      </c>
      <c r="AA413" s="1374"/>
      <c r="AB413" s="1369"/>
      <c r="AC413" s="980"/>
      <c r="AD413" s="1534"/>
      <c r="AE413" s="996" t="s">
        <v>561</v>
      </c>
    </row>
    <row r="414" spans="1:31" ht="24.95" customHeight="1" x14ac:dyDescent="0.2">
      <c r="A414" s="1249"/>
      <c r="B414" s="1400"/>
      <c r="C414" s="1364"/>
      <c r="D414" s="1372"/>
      <c r="E414" s="1372"/>
      <c r="F414" s="1364"/>
      <c r="G414" s="1355" t="s">
        <v>683</v>
      </c>
      <c r="H414" s="1354">
        <v>0.2</v>
      </c>
      <c r="I414" s="838" t="s">
        <v>600</v>
      </c>
      <c r="J414" s="839"/>
      <c r="K414" s="840"/>
      <c r="L414" s="841"/>
      <c r="M414" s="842"/>
      <c r="N414" s="840"/>
      <c r="O414" s="841"/>
      <c r="P414" s="842"/>
      <c r="Q414" s="840"/>
      <c r="R414" s="841"/>
      <c r="S414" s="842"/>
      <c r="T414" s="840"/>
      <c r="U414" s="843">
        <v>1</v>
      </c>
      <c r="V414" s="844">
        <f>SUM(J414:L414)*H414</f>
        <v>0</v>
      </c>
      <c r="W414" s="845">
        <f>SUM(M414:O414)*H414</f>
        <v>0</v>
      </c>
      <c r="X414" s="845">
        <f>SUM(P414:R414)*H414</f>
        <v>0</v>
      </c>
      <c r="Y414" s="845">
        <f>SUM(S414:U414)*H414</f>
        <v>0.2</v>
      </c>
      <c r="Z414" s="965">
        <f>MAX(V414:Y414)</f>
        <v>0.2</v>
      </c>
      <c r="AA414" s="1374"/>
      <c r="AB414" s="1369"/>
      <c r="AC414" s="980"/>
      <c r="AD414" s="1534" t="str">
        <f>+IF(Z415&gt;Z414,"SUPERADA",IF(Z415=Z414,"EQUILIBRADA",IF(Z415&lt;Z414,"PARA MEJORAR")))</f>
        <v>PARA MEJORAR</v>
      </c>
      <c r="AE414" s="996" t="s">
        <v>561</v>
      </c>
    </row>
    <row r="415" spans="1:31" ht="24.95" customHeight="1" thickBot="1" x14ac:dyDescent="0.25">
      <c r="A415" s="1249"/>
      <c r="B415" s="1400"/>
      <c r="C415" s="1364"/>
      <c r="D415" s="1372"/>
      <c r="E415" s="1372"/>
      <c r="F415" s="1364"/>
      <c r="G415" s="1358"/>
      <c r="H415" s="1359"/>
      <c r="I415" s="847" t="s">
        <v>601</v>
      </c>
      <c r="J415" s="848"/>
      <c r="K415" s="849"/>
      <c r="L415" s="850"/>
      <c r="M415" s="851"/>
      <c r="N415" s="849"/>
      <c r="O415" s="850"/>
      <c r="P415" s="851"/>
      <c r="Q415" s="849"/>
      <c r="R415" s="850"/>
      <c r="S415" s="851"/>
      <c r="T415" s="849"/>
      <c r="U415" s="852"/>
      <c r="V415" s="853">
        <f>SUM(J415:L415)*H414</f>
        <v>0</v>
      </c>
      <c r="W415" s="854">
        <f>SUM(M415:O415)*H414</f>
        <v>0</v>
      </c>
      <c r="X415" s="854">
        <f>SUM(P415:R415)*H414</f>
        <v>0</v>
      </c>
      <c r="Y415" s="854">
        <f>SUM(S415:U415)*H414</f>
        <v>0</v>
      </c>
      <c r="Z415" s="966">
        <f t="shared" ref="Z415" si="205">MAX(V415:Y415)</f>
        <v>0</v>
      </c>
      <c r="AA415" s="1374"/>
      <c r="AB415" s="1370"/>
      <c r="AC415" s="981"/>
      <c r="AD415" s="1535"/>
      <c r="AE415" s="996" t="s">
        <v>561</v>
      </c>
    </row>
    <row r="416" spans="1:31" ht="24.95" customHeight="1" x14ac:dyDescent="0.2">
      <c r="A416" s="1249"/>
      <c r="B416" s="1400"/>
      <c r="C416" s="1363" t="s">
        <v>34</v>
      </c>
      <c r="D416" s="1360" t="s">
        <v>130</v>
      </c>
      <c r="E416" s="1360" t="s">
        <v>131</v>
      </c>
      <c r="F416" s="1360" t="s">
        <v>262</v>
      </c>
      <c r="G416" s="1367" t="s">
        <v>758</v>
      </c>
      <c r="H416" s="1357">
        <v>0.5</v>
      </c>
      <c r="I416" s="832" t="s">
        <v>600</v>
      </c>
      <c r="J416" s="833"/>
      <c r="K416" s="834"/>
      <c r="L416" s="835">
        <v>0.5</v>
      </c>
      <c r="M416" s="836"/>
      <c r="N416" s="834"/>
      <c r="O416" s="835">
        <v>1</v>
      </c>
      <c r="P416" s="836"/>
      <c r="Q416" s="834"/>
      <c r="R416" s="835">
        <v>1</v>
      </c>
      <c r="S416" s="836"/>
      <c r="T416" s="834"/>
      <c r="U416" s="837">
        <v>1</v>
      </c>
      <c r="V416" s="821">
        <f>SUM(J416:L416)*H416</f>
        <v>0.25</v>
      </c>
      <c r="W416" s="822">
        <f>SUM(M416:O416)*H416</f>
        <v>0.5</v>
      </c>
      <c r="X416" s="822">
        <f>SUM(P416:R416)*H416</f>
        <v>0.5</v>
      </c>
      <c r="Y416" s="822">
        <f>SUM(S416:U416)*H416</f>
        <v>0.5</v>
      </c>
      <c r="Z416" s="963">
        <f>MAX(V416:Y416)</f>
        <v>0.5</v>
      </c>
      <c r="AA416" s="1373" t="s">
        <v>1173</v>
      </c>
      <c r="AB416" s="1368">
        <v>54</v>
      </c>
      <c r="AC416" s="979"/>
      <c r="AD416" s="1533" t="str">
        <f>+IF(Z417&gt;Z416,"SUPERADA",IF(Z417=Z416,"EQUILIBRADA",IF(Z417&lt;Z416,"PARA MEJORAR")))</f>
        <v>EQUILIBRADA</v>
      </c>
      <c r="AE416" s="996" t="s">
        <v>561</v>
      </c>
    </row>
    <row r="417" spans="1:31" ht="24.95" customHeight="1" x14ac:dyDescent="0.2">
      <c r="A417" s="1249"/>
      <c r="B417" s="1400"/>
      <c r="C417" s="1364"/>
      <c r="D417" s="1361"/>
      <c r="E417" s="1361"/>
      <c r="F417" s="1361"/>
      <c r="G417" s="1355"/>
      <c r="H417" s="1354"/>
      <c r="I417" s="823" t="s">
        <v>601</v>
      </c>
      <c r="J417" s="824"/>
      <c r="K417" s="825"/>
      <c r="L417" s="826">
        <v>0.5</v>
      </c>
      <c r="M417" s="827"/>
      <c r="N417" s="825"/>
      <c r="O417" s="826">
        <v>1</v>
      </c>
      <c r="P417" s="827"/>
      <c r="Q417" s="825"/>
      <c r="R417" s="826"/>
      <c r="S417" s="827"/>
      <c r="T417" s="825"/>
      <c r="U417" s="828"/>
      <c r="V417" s="829">
        <f>SUM(J417:L417)*H416</f>
        <v>0.25</v>
      </c>
      <c r="W417" s="830">
        <f>SUM(M417:O417)*H416</f>
        <v>0.5</v>
      </c>
      <c r="X417" s="830">
        <f>SUM(P417:R417)*H416</f>
        <v>0</v>
      </c>
      <c r="Y417" s="830">
        <f>SUM(S417:U417)*H416</f>
        <v>0</v>
      </c>
      <c r="Z417" s="964">
        <f t="shared" ref="Z417" si="206">MAX(V417:Y417)</f>
        <v>0.5</v>
      </c>
      <c r="AA417" s="1374"/>
      <c r="AB417" s="1369"/>
      <c r="AC417" s="980"/>
      <c r="AD417" s="1534"/>
      <c r="AE417" s="996" t="s">
        <v>561</v>
      </c>
    </row>
    <row r="418" spans="1:31" ht="24.95" customHeight="1" x14ac:dyDescent="0.2">
      <c r="A418" s="1249"/>
      <c r="B418" s="1400"/>
      <c r="C418" s="1364"/>
      <c r="D418" s="1361"/>
      <c r="E418" s="1361"/>
      <c r="F418" s="1361"/>
      <c r="G418" s="1355" t="s">
        <v>759</v>
      </c>
      <c r="H418" s="1354">
        <v>0.5</v>
      </c>
      <c r="I418" s="838" t="s">
        <v>600</v>
      </c>
      <c r="J418" s="839"/>
      <c r="K418" s="840"/>
      <c r="L418" s="841">
        <v>0.5</v>
      </c>
      <c r="M418" s="842"/>
      <c r="N418" s="840"/>
      <c r="O418" s="841">
        <v>1</v>
      </c>
      <c r="P418" s="842"/>
      <c r="Q418" s="840"/>
      <c r="R418" s="841">
        <v>1</v>
      </c>
      <c r="S418" s="842"/>
      <c r="T418" s="840"/>
      <c r="U418" s="843">
        <v>1</v>
      </c>
      <c r="V418" s="844">
        <f>SUM(J418:L418)*H418</f>
        <v>0.25</v>
      </c>
      <c r="W418" s="845">
        <f>SUM(M418:O418)*H418</f>
        <v>0.5</v>
      </c>
      <c r="X418" s="845">
        <f>SUM(P418:R418)*H418</f>
        <v>0.5</v>
      </c>
      <c r="Y418" s="845">
        <f>SUM(S418:U418)*H418</f>
        <v>0.5</v>
      </c>
      <c r="Z418" s="965">
        <f>MAX(V418:Y418)</f>
        <v>0.5</v>
      </c>
      <c r="AA418" s="1374"/>
      <c r="AB418" s="1369"/>
      <c r="AC418" s="980"/>
      <c r="AD418" s="1534" t="str">
        <f>+IF(Z419&gt;Z418,"SUPERADA",IF(Z419=Z418,"EQUILIBRADA",IF(Z419&lt;Z418,"PARA MEJORAR")))</f>
        <v>EQUILIBRADA</v>
      </c>
      <c r="AE418" s="996" t="s">
        <v>561</v>
      </c>
    </row>
    <row r="419" spans="1:31" ht="24.95" customHeight="1" thickBot="1" x14ac:dyDescent="0.25">
      <c r="A419" s="1249"/>
      <c r="B419" s="1400"/>
      <c r="C419" s="1364"/>
      <c r="D419" s="1362"/>
      <c r="E419" s="1362"/>
      <c r="F419" s="1362"/>
      <c r="G419" s="1358"/>
      <c r="H419" s="1359"/>
      <c r="I419" s="847" t="s">
        <v>601</v>
      </c>
      <c r="J419" s="848"/>
      <c r="K419" s="849"/>
      <c r="L419" s="850">
        <v>0.5</v>
      </c>
      <c r="M419" s="851"/>
      <c r="N419" s="849"/>
      <c r="O419" s="850">
        <v>1</v>
      </c>
      <c r="P419" s="851"/>
      <c r="Q419" s="849"/>
      <c r="R419" s="850"/>
      <c r="S419" s="851"/>
      <c r="T419" s="849"/>
      <c r="U419" s="852"/>
      <c r="V419" s="853">
        <f>SUM(J419:L419)*H418</f>
        <v>0.25</v>
      </c>
      <c r="W419" s="854">
        <f>SUM(M419:O419)*H418</f>
        <v>0.5</v>
      </c>
      <c r="X419" s="854">
        <f>SUM(P419:R419)*H418</f>
        <v>0</v>
      </c>
      <c r="Y419" s="854">
        <f>SUM(S419:U419)*H418</f>
        <v>0</v>
      </c>
      <c r="Z419" s="966">
        <f t="shared" ref="Z419" si="207">MAX(V419:Y419)</f>
        <v>0.5</v>
      </c>
      <c r="AA419" s="1374"/>
      <c r="AB419" s="1369"/>
      <c r="AC419" s="981"/>
      <c r="AD419" s="1535"/>
      <c r="AE419" s="996" t="s">
        <v>561</v>
      </c>
    </row>
    <row r="420" spans="1:31" ht="24.95" customHeight="1" x14ac:dyDescent="0.2">
      <c r="A420" s="1249"/>
      <c r="B420" s="1400"/>
      <c r="C420" s="1364"/>
      <c r="D420" s="1365" t="s">
        <v>132</v>
      </c>
      <c r="E420" s="1365" t="s">
        <v>133</v>
      </c>
      <c r="F420" s="1365" t="s">
        <v>263</v>
      </c>
      <c r="G420" s="1367" t="s">
        <v>760</v>
      </c>
      <c r="H420" s="1357">
        <v>0.3</v>
      </c>
      <c r="I420" s="832" t="s">
        <v>600</v>
      </c>
      <c r="J420" s="833"/>
      <c r="K420" s="834"/>
      <c r="L420" s="835">
        <v>0.5</v>
      </c>
      <c r="M420" s="836"/>
      <c r="N420" s="834"/>
      <c r="O420" s="835">
        <v>0.7</v>
      </c>
      <c r="P420" s="836"/>
      <c r="Q420" s="834"/>
      <c r="R420" s="835">
        <v>1</v>
      </c>
      <c r="S420" s="836"/>
      <c r="T420" s="834"/>
      <c r="U420" s="837">
        <v>1</v>
      </c>
      <c r="V420" s="821">
        <f>SUM(J420:L420)*H420</f>
        <v>0.15</v>
      </c>
      <c r="W420" s="822">
        <f>SUM(M420:O420)*H420</f>
        <v>0.21</v>
      </c>
      <c r="X420" s="822">
        <f>SUM(P420:R420)*H420</f>
        <v>0.3</v>
      </c>
      <c r="Y420" s="822">
        <f>SUM(S420:U420)*H420</f>
        <v>0.3</v>
      </c>
      <c r="Z420" s="963">
        <f>MAX(V420:Y420)</f>
        <v>0.3</v>
      </c>
      <c r="AA420" s="1374"/>
      <c r="AB420" s="1368">
        <v>55</v>
      </c>
      <c r="AC420" s="979"/>
      <c r="AD420" s="1533" t="str">
        <f>+IF(Z421&gt;Z420,"SUPERADA",IF(Z421=Z420,"EQUILIBRADA",IF(Z421&lt;Z420,"PARA MEJORAR")))</f>
        <v>EQUILIBRADA</v>
      </c>
      <c r="AE420" s="996" t="s">
        <v>561</v>
      </c>
    </row>
    <row r="421" spans="1:31" ht="24.95" customHeight="1" x14ac:dyDescent="0.2">
      <c r="A421" s="1249"/>
      <c r="B421" s="1400"/>
      <c r="C421" s="1364"/>
      <c r="D421" s="1365"/>
      <c r="E421" s="1365"/>
      <c r="F421" s="1365"/>
      <c r="G421" s="1355"/>
      <c r="H421" s="1354"/>
      <c r="I421" s="823" t="s">
        <v>601</v>
      </c>
      <c r="J421" s="824"/>
      <c r="K421" s="825"/>
      <c r="L421" s="826">
        <v>0.5</v>
      </c>
      <c r="M421" s="827"/>
      <c r="N421" s="825"/>
      <c r="O421" s="826">
        <v>1</v>
      </c>
      <c r="P421" s="827"/>
      <c r="Q421" s="825"/>
      <c r="R421" s="826"/>
      <c r="S421" s="827"/>
      <c r="T421" s="825"/>
      <c r="U421" s="828"/>
      <c r="V421" s="829">
        <f>SUM(J421:L421)*H420</f>
        <v>0.15</v>
      </c>
      <c r="W421" s="830">
        <f>SUM(M421:O421)*H420</f>
        <v>0.3</v>
      </c>
      <c r="X421" s="830">
        <f>SUM(P421:R421)*H420</f>
        <v>0</v>
      </c>
      <c r="Y421" s="830">
        <f>SUM(S421:U421)*H420</f>
        <v>0</v>
      </c>
      <c r="Z421" s="964">
        <f t="shared" ref="Z421" si="208">MAX(V421:Y421)</f>
        <v>0.3</v>
      </c>
      <c r="AA421" s="1374"/>
      <c r="AB421" s="1369"/>
      <c r="AC421" s="980"/>
      <c r="AD421" s="1534"/>
      <c r="AE421" s="996" t="s">
        <v>561</v>
      </c>
    </row>
    <row r="422" spans="1:31" ht="24.95" customHeight="1" x14ac:dyDescent="0.2">
      <c r="A422" s="1249"/>
      <c r="B422" s="1400"/>
      <c r="C422" s="1364"/>
      <c r="D422" s="1365"/>
      <c r="E422" s="1365"/>
      <c r="F422" s="1365"/>
      <c r="G422" s="1355" t="s">
        <v>761</v>
      </c>
      <c r="H422" s="1354">
        <v>0.4</v>
      </c>
      <c r="I422" s="838" t="s">
        <v>600</v>
      </c>
      <c r="J422" s="839"/>
      <c r="K422" s="840"/>
      <c r="L422" s="841">
        <v>0.5</v>
      </c>
      <c r="M422" s="842"/>
      <c r="N422" s="840"/>
      <c r="O422" s="841">
        <v>0.5</v>
      </c>
      <c r="P422" s="842"/>
      <c r="Q422" s="840"/>
      <c r="R422" s="841">
        <v>1</v>
      </c>
      <c r="S422" s="842"/>
      <c r="T422" s="840"/>
      <c r="U422" s="843">
        <v>1</v>
      </c>
      <c r="V422" s="844">
        <f>SUM(J422:L422)*H422</f>
        <v>0.2</v>
      </c>
      <c r="W422" s="845">
        <f>SUM(M422:O422)*H422</f>
        <v>0.2</v>
      </c>
      <c r="X422" s="845">
        <f>SUM(P422:R422)*H422</f>
        <v>0.4</v>
      </c>
      <c r="Y422" s="845">
        <f>SUM(S422:U422)*H422</f>
        <v>0.4</v>
      </c>
      <c r="Z422" s="965">
        <f>MAX(V422:Y422)</f>
        <v>0.4</v>
      </c>
      <c r="AA422" s="1374"/>
      <c r="AB422" s="1369"/>
      <c r="AC422" s="980"/>
      <c r="AD422" s="1534" t="str">
        <f>+IF(Z423&gt;Z422,"SUPERADA",IF(Z423=Z422,"EQUILIBRADA",IF(Z423&lt;Z422,"PARA MEJORAR")))</f>
        <v>EQUILIBRADA</v>
      </c>
      <c r="AE422" s="996" t="s">
        <v>561</v>
      </c>
    </row>
    <row r="423" spans="1:31" ht="24.95" customHeight="1" x14ac:dyDescent="0.2">
      <c r="A423" s="1249"/>
      <c r="B423" s="1400"/>
      <c r="C423" s="1364"/>
      <c r="D423" s="1365"/>
      <c r="E423" s="1365"/>
      <c r="F423" s="1365"/>
      <c r="G423" s="1355"/>
      <c r="H423" s="1354"/>
      <c r="I423" s="823" t="s">
        <v>601</v>
      </c>
      <c r="J423" s="824"/>
      <c r="K423" s="825"/>
      <c r="L423" s="826">
        <v>0.5</v>
      </c>
      <c r="M423" s="827"/>
      <c r="N423" s="825"/>
      <c r="O423" s="826">
        <v>1</v>
      </c>
      <c r="P423" s="827"/>
      <c r="Q423" s="825"/>
      <c r="R423" s="826"/>
      <c r="S423" s="827"/>
      <c r="T423" s="825"/>
      <c r="U423" s="828"/>
      <c r="V423" s="829">
        <f>SUM(J423:L423)*H422</f>
        <v>0.2</v>
      </c>
      <c r="W423" s="830">
        <f>SUM(M423:O423)*H422</f>
        <v>0.4</v>
      </c>
      <c r="X423" s="830">
        <f>SUM(P423:R423)*H422</f>
        <v>0</v>
      </c>
      <c r="Y423" s="830">
        <f>SUM(S423:U423)*H422</f>
        <v>0</v>
      </c>
      <c r="Z423" s="964">
        <f t="shared" ref="Z423" si="209">MAX(V423:Y423)</f>
        <v>0.4</v>
      </c>
      <c r="AA423" s="1374"/>
      <c r="AB423" s="1369"/>
      <c r="AC423" s="980"/>
      <c r="AD423" s="1534"/>
      <c r="AE423" s="996" t="s">
        <v>561</v>
      </c>
    </row>
    <row r="424" spans="1:31" ht="24.95" customHeight="1" x14ac:dyDescent="0.2">
      <c r="A424" s="1249"/>
      <c r="B424" s="1400"/>
      <c r="C424" s="1364"/>
      <c r="D424" s="1365"/>
      <c r="E424" s="1365"/>
      <c r="F424" s="1365"/>
      <c r="G424" s="1355" t="s">
        <v>762</v>
      </c>
      <c r="H424" s="1354">
        <v>0.3</v>
      </c>
      <c r="I424" s="838" t="s">
        <v>600</v>
      </c>
      <c r="J424" s="839"/>
      <c r="K424" s="840"/>
      <c r="L424" s="841"/>
      <c r="M424" s="842"/>
      <c r="N424" s="840"/>
      <c r="O424" s="841"/>
      <c r="P424" s="842"/>
      <c r="Q424" s="840"/>
      <c r="R424" s="841">
        <v>0.5</v>
      </c>
      <c r="S424" s="842"/>
      <c r="T424" s="840"/>
      <c r="U424" s="843">
        <v>1</v>
      </c>
      <c r="V424" s="844">
        <f>SUM(J424:L424)*H424</f>
        <v>0</v>
      </c>
      <c r="W424" s="845">
        <f>SUM(M424:O424)*H424</f>
        <v>0</v>
      </c>
      <c r="X424" s="845">
        <f>SUM(P424:R424)*H424</f>
        <v>0.15</v>
      </c>
      <c r="Y424" s="845">
        <f>SUM(S424:U424)*H424</f>
        <v>0.3</v>
      </c>
      <c r="Z424" s="965">
        <f>MAX(V424:Y424)</f>
        <v>0.3</v>
      </c>
      <c r="AA424" s="1374"/>
      <c r="AB424" s="1369"/>
      <c r="AC424" s="980"/>
      <c r="AD424" s="1534" t="str">
        <f>+IF(Z425&gt;Z424,"SUPERADA",IF(Z425=Z424,"EQUILIBRADA",IF(Z425&lt;Z424,"PARA MEJORAR")))</f>
        <v>EQUILIBRADA</v>
      </c>
      <c r="AE424" s="996" t="s">
        <v>561</v>
      </c>
    </row>
    <row r="425" spans="1:31" ht="24.95" customHeight="1" thickBot="1" x14ac:dyDescent="0.25">
      <c r="A425" s="1249"/>
      <c r="B425" s="1400"/>
      <c r="C425" s="1364"/>
      <c r="D425" s="1366"/>
      <c r="E425" s="1366"/>
      <c r="F425" s="1366"/>
      <c r="G425" s="1358"/>
      <c r="H425" s="1359"/>
      <c r="I425" s="847" t="s">
        <v>601</v>
      </c>
      <c r="J425" s="848"/>
      <c r="K425" s="849"/>
      <c r="L425" s="850"/>
      <c r="M425" s="851"/>
      <c r="N425" s="849"/>
      <c r="O425" s="850">
        <v>1</v>
      </c>
      <c r="P425" s="851"/>
      <c r="Q425" s="849"/>
      <c r="R425" s="850"/>
      <c r="S425" s="851"/>
      <c r="T425" s="849"/>
      <c r="U425" s="852"/>
      <c r="V425" s="853">
        <f>SUM(J425:L425)*H424</f>
        <v>0</v>
      </c>
      <c r="W425" s="854">
        <f>SUM(M425:O425)*H424</f>
        <v>0.3</v>
      </c>
      <c r="X425" s="854">
        <f>SUM(P425:R425)*H424</f>
        <v>0</v>
      </c>
      <c r="Y425" s="854">
        <f>SUM(S425:U425)*H424</f>
        <v>0</v>
      </c>
      <c r="Z425" s="966">
        <f t="shared" ref="Z425" si="210">MAX(V425:Y425)</f>
        <v>0.3</v>
      </c>
      <c r="AA425" s="1374"/>
      <c r="AB425" s="1370"/>
      <c r="AC425" s="981"/>
      <c r="AD425" s="1535"/>
      <c r="AE425" s="996" t="s">
        <v>561</v>
      </c>
    </row>
    <row r="426" spans="1:31" ht="24.95" customHeight="1" x14ac:dyDescent="0.2">
      <c r="A426" s="1249"/>
      <c r="B426" s="1400"/>
      <c r="C426" s="1363" t="s">
        <v>35</v>
      </c>
      <c r="D426" s="1356" t="s">
        <v>765</v>
      </c>
      <c r="E426" s="1356" t="s">
        <v>766</v>
      </c>
      <c r="F426" s="1356" t="s">
        <v>768</v>
      </c>
      <c r="G426" s="1367" t="s">
        <v>769</v>
      </c>
      <c r="H426" s="1357">
        <v>0.5</v>
      </c>
      <c r="I426" s="832" t="s">
        <v>600</v>
      </c>
      <c r="J426" s="833"/>
      <c r="K426" s="834"/>
      <c r="L426" s="898">
        <v>0.9</v>
      </c>
      <c r="M426" s="836"/>
      <c r="N426" s="834"/>
      <c r="O426" s="835">
        <v>1</v>
      </c>
      <c r="P426" s="836"/>
      <c r="Q426" s="834"/>
      <c r="R426" s="835">
        <v>1</v>
      </c>
      <c r="S426" s="836"/>
      <c r="T426" s="834"/>
      <c r="U426" s="837">
        <v>1</v>
      </c>
      <c r="V426" s="821">
        <f>SUM(J426:L426)*H426</f>
        <v>0.45</v>
      </c>
      <c r="W426" s="822">
        <f>SUM(M426:O426)*H426</f>
        <v>0.5</v>
      </c>
      <c r="X426" s="822">
        <f>SUM(P426:R426)*H426</f>
        <v>0.5</v>
      </c>
      <c r="Y426" s="822">
        <f>SUM(S426:U426)*H426</f>
        <v>0.5</v>
      </c>
      <c r="Z426" s="963">
        <f>MAX(V426:Y426)</f>
        <v>0.5</v>
      </c>
      <c r="AA426" s="1374"/>
      <c r="AB426" s="1368">
        <v>56</v>
      </c>
      <c r="AC426" s="979"/>
      <c r="AD426" s="1533" t="str">
        <f>+IF(Z427&gt;Z426,"SUPERADA",IF(Z427=Z426,"EQUILIBRADA",IF(Z427&lt;Z426,"PARA MEJORAR")))</f>
        <v>PARA MEJORAR</v>
      </c>
      <c r="AE426" s="996" t="s">
        <v>561</v>
      </c>
    </row>
    <row r="427" spans="1:31" ht="24.95" customHeight="1" x14ac:dyDescent="0.2">
      <c r="A427" s="1249"/>
      <c r="B427" s="1400"/>
      <c r="C427" s="1364"/>
      <c r="D427" s="1356"/>
      <c r="E427" s="1356"/>
      <c r="F427" s="1356"/>
      <c r="G427" s="1355"/>
      <c r="H427" s="1354"/>
      <c r="I427" s="823" t="s">
        <v>601</v>
      </c>
      <c r="J427" s="824"/>
      <c r="K427" s="825"/>
      <c r="L427" s="826">
        <v>0.9</v>
      </c>
      <c r="M427" s="827"/>
      <c r="N427" s="825"/>
      <c r="O427" s="826">
        <v>0.9</v>
      </c>
      <c r="P427" s="827"/>
      <c r="Q427" s="825"/>
      <c r="R427" s="826"/>
      <c r="S427" s="827"/>
      <c r="T427" s="825"/>
      <c r="U427" s="828"/>
      <c r="V427" s="829">
        <f>SUM(J427:L427)*H426</f>
        <v>0.45</v>
      </c>
      <c r="W427" s="830">
        <f>SUM(M427:O427)*H426</f>
        <v>0.45</v>
      </c>
      <c r="X427" s="830">
        <f>SUM(P427:R427)*H426</f>
        <v>0</v>
      </c>
      <c r="Y427" s="830">
        <f>SUM(S427:U427)*H426</f>
        <v>0</v>
      </c>
      <c r="Z427" s="964">
        <f t="shared" ref="Z427" si="211">MAX(V427:Y427)</f>
        <v>0.45</v>
      </c>
      <c r="AA427" s="1374"/>
      <c r="AB427" s="1369"/>
      <c r="AC427" s="980"/>
      <c r="AD427" s="1534"/>
      <c r="AE427" s="996" t="s">
        <v>561</v>
      </c>
    </row>
    <row r="428" spans="1:31" ht="24.95" customHeight="1" x14ac:dyDescent="0.2">
      <c r="A428" s="1249"/>
      <c r="B428" s="1400"/>
      <c r="C428" s="1364"/>
      <c r="D428" s="1356"/>
      <c r="E428" s="1356"/>
      <c r="F428" s="1356"/>
      <c r="G428" s="1355" t="s">
        <v>770</v>
      </c>
      <c r="H428" s="1354">
        <v>0.5</v>
      </c>
      <c r="I428" s="838" t="s">
        <v>600</v>
      </c>
      <c r="J428" s="839"/>
      <c r="K428" s="840"/>
      <c r="L428" s="899">
        <v>0.9</v>
      </c>
      <c r="M428" s="842"/>
      <c r="N428" s="840"/>
      <c r="O428" s="841">
        <v>1</v>
      </c>
      <c r="P428" s="842"/>
      <c r="Q428" s="840"/>
      <c r="R428" s="841">
        <v>1</v>
      </c>
      <c r="S428" s="842"/>
      <c r="T428" s="840"/>
      <c r="U428" s="843">
        <v>1</v>
      </c>
      <c r="V428" s="844">
        <f>SUM(J428:L428)*H428</f>
        <v>0.45</v>
      </c>
      <c r="W428" s="845">
        <f>SUM(M428:O428)*H428</f>
        <v>0.5</v>
      </c>
      <c r="X428" s="845">
        <f>SUM(P428:R428)*H428</f>
        <v>0.5</v>
      </c>
      <c r="Y428" s="845">
        <f>SUM(S428:U428)*H428</f>
        <v>0.5</v>
      </c>
      <c r="Z428" s="965">
        <f>MAX(V428:Y428)</f>
        <v>0.5</v>
      </c>
      <c r="AA428" s="1374"/>
      <c r="AB428" s="1369"/>
      <c r="AC428" s="980"/>
      <c r="AD428" s="1534" t="str">
        <f>+IF(Z429&gt;Z428,"SUPERADA",IF(Z429=Z428,"EQUILIBRADA",IF(Z429&lt;Z428,"PARA MEJORAR")))</f>
        <v>PARA MEJORAR</v>
      </c>
      <c r="AE428" s="996" t="s">
        <v>561</v>
      </c>
    </row>
    <row r="429" spans="1:31" ht="24.95" customHeight="1" thickBot="1" x14ac:dyDescent="0.25">
      <c r="A429" s="1249"/>
      <c r="B429" s="1400"/>
      <c r="C429" s="1364"/>
      <c r="D429" s="1356"/>
      <c r="E429" s="1356"/>
      <c r="F429" s="1356"/>
      <c r="G429" s="1377"/>
      <c r="H429" s="1359"/>
      <c r="I429" s="847" t="s">
        <v>601</v>
      </c>
      <c r="J429" s="848"/>
      <c r="K429" s="849"/>
      <c r="L429" s="850">
        <v>0.9</v>
      </c>
      <c r="M429" s="851"/>
      <c r="N429" s="849"/>
      <c r="O429" s="850">
        <v>0.9</v>
      </c>
      <c r="P429" s="851"/>
      <c r="Q429" s="849"/>
      <c r="R429" s="850"/>
      <c r="S429" s="851"/>
      <c r="T429" s="849"/>
      <c r="U429" s="852"/>
      <c r="V429" s="853">
        <f>SUM(J429:L429)*H428</f>
        <v>0.45</v>
      </c>
      <c r="W429" s="854">
        <f>SUM(M429:O429)*H428</f>
        <v>0.45</v>
      </c>
      <c r="X429" s="854">
        <f>SUM(P429:R429)*H428</f>
        <v>0</v>
      </c>
      <c r="Y429" s="854">
        <f>SUM(S429:U429)*H428</f>
        <v>0</v>
      </c>
      <c r="Z429" s="966">
        <f t="shared" ref="Z429" si="212">MAX(V429:Y429)</f>
        <v>0.45</v>
      </c>
      <c r="AA429" s="1374"/>
      <c r="AB429" s="1370"/>
      <c r="AC429" s="981"/>
      <c r="AD429" s="1535"/>
      <c r="AE429" s="996" t="s">
        <v>561</v>
      </c>
    </row>
    <row r="430" spans="1:31" ht="24.95" customHeight="1" x14ac:dyDescent="0.2">
      <c r="A430" s="1249"/>
      <c r="B430" s="1400"/>
      <c r="C430" s="1364"/>
      <c r="D430" s="1378" t="s">
        <v>764</v>
      </c>
      <c r="E430" s="1378" t="s">
        <v>767</v>
      </c>
      <c r="F430" s="1378" t="s">
        <v>969</v>
      </c>
      <c r="G430" s="1375" t="s">
        <v>771</v>
      </c>
      <c r="H430" s="1357">
        <v>0.33</v>
      </c>
      <c r="I430" s="832" t="s">
        <v>600</v>
      </c>
      <c r="J430" s="833"/>
      <c r="K430" s="834"/>
      <c r="L430" s="835">
        <v>0.5</v>
      </c>
      <c r="M430" s="836"/>
      <c r="N430" s="834"/>
      <c r="O430" s="835">
        <v>1</v>
      </c>
      <c r="P430" s="836"/>
      <c r="Q430" s="834"/>
      <c r="R430" s="835">
        <v>1</v>
      </c>
      <c r="S430" s="836"/>
      <c r="T430" s="834"/>
      <c r="U430" s="837">
        <v>1</v>
      </c>
      <c r="V430" s="821">
        <f>SUM(J430:L430)*H430</f>
        <v>0.16500000000000001</v>
      </c>
      <c r="W430" s="822">
        <f>SUM(M430:O430)*H430</f>
        <v>0.33</v>
      </c>
      <c r="X430" s="822">
        <f>SUM(P430:R430)*H430</f>
        <v>0.33</v>
      </c>
      <c r="Y430" s="822">
        <f>SUM(S430:U430)*H430</f>
        <v>0.33</v>
      </c>
      <c r="Z430" s="963">
        <f>MAX(V430:Y430)</f>
        <v>0.33</v>
      </c>
      <c r="AA430" s="1374"/>
      <c r="AB430" s="1369">
        <v>57</v>
      </c>
      <c r="AC430" s="979"/>
      <c r="AD430" s="1533" t="str">
        <f>+IF(Z431&gt;Z430,"SUPERADA",IF(Z431=Z430,"EQUILIBRADA",IF(Z431&lt;Z430,"PARA MEJORAR")))</f>
        <v>PARA MEJORAR</v>
      </c>
      <c r="AE430" s="996" t="s">
        <v>561</v>
      </c>
    </row>
    <row r="431" spans="1:31" ht="24.95" customHeight="1" x14ac:dyDescent="0.2">
      <c r="A431" s="1249"/>
      <c r="B431" s="1400"/>
      <c r="C431" s="1364"/>
      <c r="D431" s="1379"/>
      <c r="E431" s="1379"/>
      <c r="F431" s="1379"/>
      <c r="G431" s="1355"/>
      <c r="H431" s="1354"/>
      <c r="I431" s="823" t="s">
        <v>601</v>
      </c>
      <c r="J431" s="824"/>
      <c r="K431" s="825"/>
      <c r="L431" s="826">
        <v>0.5</v>
      </c>
      <c r="M431" s="827"/>
      <c r="N431" s="825"/>
      <c r="O431" s="826">
        <v>0.5</v>
      </c>
      <c r="P431" s="827"/>
      <c r="Q431" s="825"/>
      <c r="R431" s="826"/>
      <c r="S431" s="827"/>
      <c r="T431" s="825"/>
      <c r="U431" s="828"/>
      <c r="V431" s="829">
        <f>SUM(J431:L431)*H430</f>
        <v>0.16500000000000001</v>
      </c>
      <c r="W431" s="830">
        <f>SUM(M431:O431)*H430</f>
        <v>0.16500000000000001</v>
      </c>
      <c r="X431" s="830">
        <f>SUM(P431:R431)*H430</f>
        <v>0</v>
      </c>
      <c r="Y431" s="830">
        <f>SUM(S431:U431)*H430</f>
        <v>0</v>
      </c>
      <c r="Z431" s="964">
        <f t="shared" ref="Z431" si="213">MAX(V431:Y431)</f>
        <v>0.16500000000000001</v>
      </c>
      <c r="AA431" s="1374"/>
      <c r="AB431" s="1369"/>
      <c r="AC431" s="980"/>
      <c r="AD431" s="1534"/>
      <c r="AE431" s="996" t="s">
        <v>561</v>
      </c>
    </row>
    <row r="432" spans="1:31" ht="24.95" customHeight="1" x14ac:dyDescent="0.2">
      <c r="A432" s="1249"/>
      <c r="B432" s="1400"/>
      <c r="C432" s="1364"/>
      <c r="D432" s="1379"/>
      <c r="E432" s="1379"/>
      <c r="F432" s="1379"/>
      <c r="G432" s="1355" t="s">
        <v>772</v>
      </c>
      <c r="H432" s="1354">
        <v>0.33</v>
      </c>
      <c r="I432" s="838" t="s">
        <v>600</v>
      </c>
      <c r="J432" s="839"/>
      <c r="K432" s="840"/>
      <c r="L432" s="841"/>
      <c r="M432" s="842"/>
      <c r="N432" s="840"/>
      <c r="O432" s="841">
        <v>0.5</v>
      </c>
      <c r="P432" s="842"/>
      <c r="Q432" s="840"/>
      <c r="R432" s="841">
        <v>1</v>
      </c>
      <c r="S432" s="842"/>
      <c r="T432" s="840"/>
      <c r="U432" s="843">
        <v>1</v>
      </c>
      <c r="V432" s="844">
        <f>SUM(J432:L432)*H432</f>
        <v>0</v>
      </c>
      <c r="W432" s="845">
        <f>SUM(M432:O432)*H432</f>
        <v>0.16500000000000001</v>
      </c>
      <c r="X432" s="845">
        <f>SUM(P432:R432)*H432</f>
        <v>0.33</v>
      </c>
      <c r="Y432" s="845">
        <f>SUM(S432:U432)*H432</f>
        <v>0.33</v>
      </c>
      <c r="Z432" s="965">
        <f>MAX(V432:Y432)</f>
        <v>0.33</v>
      </c>
      <c r="AA432" s="1374"/>
      <c r="AB432" s="1369"/>
      <c r="AC432" s="980"/>
      <c r="AD432" s="1534" t="str">
        <f>+IF(Z433&gt;Z432,"SUPERADA",IF(Z433=Z432,"EQUILIBRADA",IF(Z433&lt;Z432,"PARA MEJORAR")))</f>
        <v>PARA MEJORAR</v>
      </c>
      <c r="AE432" s="996" t="s">
        <v>561</v>
      </c>
    </row>
    <row r="433" spans="1:31" ht="24.95" customHeight="1" x14ac:dyDescent="0.2">
      <c r="A433" s="1249"/>
      <c r="B433" s="1400"/>
      <c r="C433" s="1364"/>
      <c r="D433" s="1379"/>
      <c r="E433" s="1379"/>
      <c r="F433" s="1379"/>
      <c r="G433" s="1355"/>
      <c r="H433" s="1354"/>
      <c r="I433" s="823" t="s">
        <v>601</v>
      </c>
      <c r="J433" s="824"/>
      <c r="K433" s="825"/>
      <c r="L433" s="826"/>
      <c r="M433" s="827"/>
      <c r="N433" s="825"/>
      <c r="O433" s="826"/>
      <c r="P433" s="827"/>
      <c r="Q433" s="825"/>
      <c r="R433" s="826"/>
      <c r="S433" s="827"/>
      <c r="T433" s="825"/>
      <c r="U433" s="828"/>
      <c r="V433" s="829">
        <f>SUM(J433:L433)*H432</f>
        <v>0</v>
      </c>
      <c r="W433" s="830">
        <f>SUM(M433:O433)*H432</f>
        <v>0</v>
      </c>
      <c r="X433" s="830">
        <f>SUM(P433:R433)*H432</f>
        <v>0</v>
      </c>
      <c r="Y433" s="830">
        <f>SUM(S433:U433)*H432</f>
        <v>0</v>
      </c>
      <c r="Z433" s="964">
        <f t="shared" ref="Z433" si="214">MAX(V433:Y433)</f>
        <v>0</v>
      </c>
      <c r="AA433" s="1374"/>
      <c r="AB433" s="1369"/>
      <c r="AC433" s="980"/>
      <c r="AD433" s="1534"/>
      <c r="AE433" s="996" t="s">
        <v>561</v>
      </c>
    </row>
    <row r="434" spans="1:31" ht="24.95" customHeight="1" x14ac:dyDescent="0.2">
      <c r="A434" s="1249"/>
      <c r="B434" s="1400"/>
      <c r="C434" s="1364"/>
      <c r="D434" s="1379"/>
      <c r="E434" s="1379"/>
      <c r="F434" s="1379"/>
      <c r="G434" s="1355" t="s">
        <v>773</v>
      </c>
      <c r="H434" s="1354">
        <v>0.34</v>
      </c>
      <c r="I434" s="838" t="s">
        <v>600</v>
      </c>
      <c r="J434" s="839"/>
      <c r="K434" s="840"/>
      <c r="L434" s="841"/>
      <c r="M434" s="842"/>
      <c r="N434" s="840"/>
      <c r="O434" s="841"/>
      <c r="P434" s="842"/>
      <c r="Q434" s="840"/>
      <c r="R434" s="841">
        <v>0.5</v>
      </c>
      <c r="S434" s="842"/>
      <c r="T434" s="840"/>
      <c r="U434" s="843">
        <v>1</v>
      </c>
      <c r="V434" s="844">
        <f>SUM(J434:L434)*H434</f>
        <v>0</v>
      </c>
      <c r="W434" s="845">
        <f>SUM(M434:O434)*H434</f>
        <v>0</v>
      </c>
      <c r="X434" s="845">
        <f>SUM(P434:R434)*H434</f>
        <v>0.17</v>
      </c>
      <c r="Y434" s="845">
        <f>SUM(S434:U434)*H434</f>
        <v>0.34</v>
      </c>
      <c r="Z434" s="965">
        <f>MAX(V434:Y434)</f>
        <v>0.34</v>
      </c>
      <c r="AA434" s="1374"/>
      <c r="AB434" s="1369"/>
      <c r="AC434" s="980"/>
      <c r="AD434" s="1534" t="str">
        <f>+IF(Z435&gt;Z434,"SUPERADA",IF(Z435=Z434,"EQUILIBRADA",IF(Z435&lt;Z434,"PARA MEJORAR")))</f>
        <v>PARA MEJORAR</v>
      </c>
      <c r="AE434" s="996" t="s">
        <v>561</v>
      </c>
    </row>
    <row r="435" spans="1:31" ht="24.95" customHeight="1" thickBot="1" x14ac:dyDescent="0.25">
      <c r="A435" s="1249"/>
      <c r="B435" s="1400"/>
      <c r="C435" s="1364"/>
      <c r="D435" s="1379"/>
      <c r="E435" s="1379"/>
      <c r="F435" s="1379"/>
      <c r="G435" s="1377"/>
      <c r="H435" s="1359"/>
      <c r="I435" s="847" t="s">
        <v>601</v>
      </c>
      <c r="J435" s="848"/>
      <c r="K435" s="849"/>
      <c r="L435" s="850"/>
      <c r="M435" s="851"/>
      <c r="N435" s="849"/>
      <c r="O435" s="850"/>
      <c r="P435" s="851"/>
      <c r="Q435" s="849"/>
      <c r="R435" s="850"/>
      <c r="S435" s="851"/>
      <c r="T435" s="849"/>
      <c r="U435" s="852"/>
      <c r="V435" s="853">
        <f>SUM(J435:L435)*H434</f>
        <v>0</v>
      </c>
      <c r="W435" s="854">
        <f>SUM(M435:O435)*H434</f>
        <v>0</v>
      </c>
      <c r="X435" s="854">
        <f>SUM(P435:R435)*H434</f>
        <v>0</v>
      </c>
      <c r="Y435" s="854">
        <f>SUM(S435:U435)*H434</f>
        <v>0</v>
      </c>
      <c r="Z435" s="966">
        <f t="shared" ref="Z435" si="215">MAX(V435:Y435)</f>
        <v>0</v>
      </c>
      <c r="AA435" s="1374"/>
      <c r="AB435" s="1370"/>
      <c r="AC435" s="981"/>
      <c r="AD435" s="1535"/>
      <c r="AE435" s="996" t="s">
        <v>561</v>
      </c>
    </row>
    <row r="436" spans="1:31" ht="24.95" customHeight="1" x14ac:dyDescent="0.2">
      <c r="A436" s="1249"/>
      <c r="B436" s="1400"/>
      <c r="C436" s="1364"/>
      <c r="D436" s="1376" t="s">
        <v>109</v>
      </c>
      <c r="E436" s="1376" t="s">
        <v>110</v>
      </c>
      <c r="F436" s="1376" t="s">
        <v>270</v>
      </c>
      <c r="G436" s="1375" t="s">
        <v>774</v>
      </c>
      <c r="H436" s="1357">
        <v>0.2</v>
      </c>
      <c r="I436" s="832" t="s">
        <v>600</v>
      </c>
      <c r="J436" s="833"/>
      <c r="K436" s="834"/>
      <c r="L436" s="835">
        <v>1</v>
      </c>
      <c r="M436" s="836"/>
      <c r="N436" s="834"/>
      <c r="O436" s="835">
        <v>1</v>
      </c>
      <c r="P436" s="836"/>
      <c r="Q436" s="834"/>
      <c r="R436" s="835">
        <v>1</v>
      </c>
      <c r="S436" s="836"/>
      <c r="T436" s="834"/>
      <c r="U436" s="837">
        <v>1</v>
      </c>
      <c r="V436" s="821">
        <f>SUM(J436:L436)*H436</f>
        <v>0.2</v>
      </c>
      <c r="W436" s="822">
        <f>SUM(M436:O436)*H436</f>
        <v>0.2</v>
      </c>
      <c r="X436" s="822">
        <f>SUM(P436:R436)*H436</f>
        <v>0.2</v>
      </c>
      <c r="Y436" s="822">
        <f>SUM(S436:U436)*H436</f>
        <v>0.2</v>
      </c>
      <c r="Z436" s="963">
        <f>MAX(V436:Y436)</f>
        <v>0.2</v>
      </c>
      <c r="AA436" s="1374"/>
      <c r="AB436" s="1368">
        <v>58</v>
      </c>
      <c r="AC436" s="979"/>
      <c r="AD436" s="1533" t="str">
        <f>+IF(Z437&gt;Z436,"SUPERADA",IF(Z437=Z436,"EQUILIBRADA",IF(Z437&lt;Z436,"PARA MEJORAR")))</f>
        <v>EQUILIBRADA</v>
      </c>
      <c r="AE436" s="996" t="s">
        <v>561</v>
      </c>
    </row>
    <row r="437" spans="1:31" ht="24.95" customHeight="1" x14ac:dyDescent="0.2">
      <c r="A437" s="1249"/>
      <c r="B437" s="1400"/>
      <c r="C437" s="1364"/>
      <c r="D437" s="1356"/>
      <c r="E437" s="1356"/>
      <c r="F437" s="1356"/>
      <c r="G437" s="1355"/>
      <c r="H437" s="1354"/>
      <c r="I437" s="823" t="s">
        <v>601</v>
      </c>
      <c r="J437" s="824"/>
      <c r="K437" s="825"/>
      <c r="L437" s="826">
        <v>1</v>
      </c>
      <c r="M437" s="827"/>
      <c r="N437" s="825"/>
      <c r="O437" s="826">
        <v>1</v>
      </c>
      <c r="P437" s="827"/>
      <c r="Q437" s="825"/>
      <c r="R437" s="826"/>
      <c r="S437" s="827"/>
      <c r="T437" s="825"/>
      <c r="U437" s="828"/>
      <c r="V437" s="829">
        <f>SUM(J437:L437)*H436</f>
        <v>0.2</v>
      </c>
      <c r="W437" s="830">
        <f>SUM(M437:O437)*H436</f>
        <v>0.2</v>
      </c>
      <c r="X437" s="830">
        <f>SUM(P437:R437)*H436</f>
        <v>0</v>
      </c>
      <c r="Y437" s="830">
        <f>SUM(S437:U437)*H436</f>
        <v>0</v>
      </c>
      <c r="Z437" s="964">
        <f t="shared" ref="Z437" si="216">MAX(V437:Y437)</f>
        <v>0.2</v>
      </c>
      <c r="AA437" s="1374"/>
      <c r="AB437" s="1369"/>
      <c r="AC437" s="980"/>
      <c r="AD437" s="1534"/>
      <c r="AE437" s="996" t="s">
        <v>561</v>
      </c>
    </row>
    <row r="438" spans="1:31" ht="24.95" customHeight="1" x14ac:dyDescent="0.2">
      <c r="A438" s="1249"/>
      <c r="B438" s="1400"/>
      <c r="C438" s="1364"/>
      <c r="D438" s="1356"/>
      <c r="E438" s="1356"/>
      <c r="F438" s="1356"/>
      <c r="G438" s="1355" t="s">
        <v>775</v>
      </c>
      <c r="H438" s="1354">
        <v>0.4</v>
      </c>
      <c r="I438" s="838" t="s">
        <v>600</v>
      </c>
      <c r="J438" s="839"/>
      <c r="K438" s="840"/>
      <c r="L438" s="841">
        <v>1</v>
      </c>
      <c r="M438" s="842"/>
      <c r="N438" s="840"/>
      <c r="O438" s="841">
        <v>1</v>
      </c>
      <c r="P438" s="842"/>
      <c r="Q438" s="840"/>
      <c r="R438" s="841">
        <v>1</v>
      </c>
      <c r="S438" s="842"/>
      <c r="T438" s="840"/>
      <c r="U438" s="843">
        <v>1</v>
      </c>
      <c r="V438" s="844">
        <f>SUM(J438:L438)*H438</f>
        <v>0.4</v>
      </c>
      <c r="W438" s="845">
        <f>SUM(M438:O438)*H438</f>
        <v>0.4</v>
      </c>
      <c r="X438" s="845">
        <f>SUM(P438:R438)*H438</f>
        <v>0.4</v>
      </c>
      <c r="Y438" s="845">
        <f>SUM(S438:U438)*H438</f>
        <v>0.4</v>
      </c>
      <c r="Z438" s="965">
        <f>MAX(V438:Y438)</f>
        <v>0.4</v>
      </c>
      <c r="AA438" s="1374"/>
      <c r="AB438" s="1369"/>
      <c r="AC438" s="980"/>
      <c r="AD438" s="1534" t="str">
        <f>+IF(Z439&gt;Z438,"SUPERADA",IF(Z439=Z438,"EQUILIBRADA",IF(Z439&lt;Z438,"PARA MEJORAR")))</f>
        <v>EQUILIBRADA</v>
      </c>
      <c r="AE438" s="996" t="s">
        <v>561</v>
      </c>
    </row>
    <row r="439" spans="1:31" ht="24.95" customHeight="1" x14ac:dyDescent="0.2">
      <c r="A439" s="1249"/>
      <c r="B439" s="1400"/>
      <c r="C439" s="1364"/>
      <c r="D439" s="1356"/>
      <c r="E439" s="1356"/>
      <c r="F439" s="1356"/>
      <c r="G439" s="1355"/>
      <c r="H439" s="1354"/>
      <c r="I439" s="823" t="s">
        <v>601</v>
      </c>
      <c r="J439" s="824"/>
      <c r="K439" s="825"/>
      <c r="L439" s="826">
        <v>1</v>
      </c>
      <c r="M439" s="827"/>
      <c r="N439" s="825"/>
      <c r="O439" s="826">
        <v>1</v>
      </c>
      <c r="P439" s="827"/>
      <c r="Q439" s="825"/>
      <c r="R439" s="826"/>
      <c r="S439" s="827"/>
      <c r="T439" s="825"/>
      <c r="U439" s="828"/>
      <c r="V439" s="829">
        <f>SUM(J439:L439)*H438</f>
        <v>0.4</v>
      </c>
      <c r="W439" s="830">
        <f>SUM(M439:O439)*H438</f>
        <v>0.4</v>
      </c>
      <c r="X439" s="830">
        <f>SUM(P439:R439)*H438</f>
        <v>0</v>
      </c>
      <c r="Y439" s="830">
        <f>SUM(S439:U439)*H438</f>
        <v>0</v>
      </c>
      <c r="Z439" s="964">
        <f t="shared" ref="Z439" si="217">MAX(V439:Y439)</f>
        <v>0.4</v>
      </c>
      <c r="AA439" s="1374"/>
      <c r="AB439" s="1369"/>
      <c r="AC439" s="980"/>
      <c r="AD439" s="1534"/>
      <c r="AE439" s="996" t="s">
        <v>561</v>
      </c>
    </row>
    <row r="440" spans="1:31" ht="24.95" customHeight="1" x14ac:dyDescent="0.2">
      <c r="A440" s="1249"/>
      <c r="B440" s="1400"/>
      <c r="C440" s="1364"/>
      <c r="D440" s="1356"/>
      <c r="E440" s="1356"/>
      <c r="F440" s="1356"/>
      <c r="G440" s="1355" t="s">
        <v>776</v>
      </c>
      <c r="H440" s="1354">
        <v>0.3</v>
      </c>
      <c r="I440" s="838" t="s">
        <v>600</v>
      </c>
      <c r="J440" s="839"/>
      <c r="K440" s="840"/>
      <c r="L440" s="841">
        <v>0.5</v>
      </c>
      <c r="M440" s="842"/>
      <c r="N440" s="840"/>
      <c r="O440" s="841">
        <v>1</v>
      </c>
      <c r="P440" s="842"/>
      <c r="Q440" s="840"/>
      <c r="R440" s="841">
        <v>1</v>
      </c>
      <c r="S440" s="842"/>
      <c r="T440" s="840"/>
      <c r="U440" s="843">
        <v>1</v>
      </c>
      <c r="V440" s="844">
        <f>SUM(J440:L440)*H440</f>
        <v>0.15</v>
      </c>
      <c r="W440" s="845">
        <f>SUM(M440:O440)*H440</f>
        <v>0.3</v>
      </c>
      <c r="X440" s="845">
        <f>SUM(P440:R440)*H440</f>
        <v>0.3</v>
      </c>
      <c r="Y440" s="845">
        <f>SUM(S440:U440)*H440</f>
        <v>0.3</v>
      </c>
      <c r="Z440" s="965">
        <f>MAX(V440:Y440)</f>
        <v>0.3</v>
      </c>
      <c r="AA440" s="1374"/>
      <c r="AB440" s="1369"/>
      <c r="AC440" s="980"/>
      <c r="AD440" s="1534" t="str">
        <f>+IF(Z441&gt;Z440,"SUPERADA",IF(Z441=Z440,"EQUILIBRADA",IF(Z441&lt;Z440,"PARA MEJORAR")))</f>
        <v>EQUILIBRADA</v>
      </c>
      <c r="AE440" s="996" t="s">
        <v>561</v>
      </c>
    </row>
    <row r="441" spans="1:31" ht="24.95" customHeight="1" x14ac:dyDescent="0.2">
      <c r="A441" s="1249"/>
      <c r="B441" s="1400"/>
      <c r="C441" s="1364"/>
      <c r="D441" s="1356"/>
      <c r="E441" s="1356"/>
      <c r="F441" s="1356"/>
      <c r="G441" s="1355"/>
      <c r="H441" s="1354"/>
      <c r="I441" s="823" t="s">
        <v>601</v>
      </c>
      <c r="J441" s="824"/>
      <c r="K441" s="825"/>
      <c r="L441" s="826">
        <v>0.5</v>
      </c>
      <c r="M441" s="827"/>
      <c r="N441" s="825"/>
      <c r="O441" s="826">
        <v>1</v>
      </c>
      <c r="P441" s="827"/>
      <c r="Q441" s="825"/>
      <c r="R441" s="826"/>
      <c r="S441" s="827"/>
      <c r="T441" s="825"/>
      <c r="U441" s="828"/>
      <c r="V441" s="896">
        <f>SUM(J441:L441)*H440</f>
        <v>0.15</v>
      </c>
      <c r="W441" s="897">
        <f>SUM(M441:O441)*H440</f>
        <v>0.3</v>
      </c>
      <c r="X441" s="897">
        <f>SUM(P441:R441)*H440</f>
        <v>0</v>
      </c>
      <c r="Y441" s="897">
        <f>SUM(S441:U441)*H440</f>
        <v>0</v>
      </c>
      <c r="Z441" s="969">
        <f t="shared" ref="Z441" si="218">MAX(V441:Y441)</f>
        <v>0.3</v>
      </c>
      <c r="AA441" s="1374"/>
      <c r="AB441" s="1369"/>
      <c r="AC441" s="980"/>
      <c r="AD441" s="1534"/>
      <c r="AE441" s="996" t="s">
        <v>561</v>
      </c>
    </row>
    <row r="442" spans="1:31" ht="24.95" customHeight="1" x14ac:dyDescent="0.2">
      <c r="A442" s="1249"/>
      <c r="B442" s="1400"/>
      <c r="C442" s="1364"/>
      <c r="D442" s="1356"/>
      <c r="E442" s="1356"/>
      <c r="F442" s="1356"/>
      <c r="G442" s="1355" t="s">
        <v>777</v>
      </c>
      <c r="H442" s="1354">
        <v>0.1</v>
      </c>
      <c r="I442" s="838" t="s">
        <v>600</v>
      </c>
      <c r="J442" s="839"/>
      <c r="K442" s="840"/>
      <c r="L442" s="841"/>
      <c r="M442" s="842"/>
      <c r="N442" s="840"/>
      <c r="O442" s="841"/>
      <c r="P442" s="842"/>
      <c r="Q442" s="840"/>
      <c r="R442" s="841">
        <v>1</v>
      </c>
      <c r="S442" s="842"/>
      <c r="T442" s="840"/>
      <c r="U442" s="843">
        <v>1</v>
      </c>
      <c r="V442" s="844">
        <f>SUM(J442:L442)*H442</f>
        <v>0</v>
      </c>
      <c r="W442" s="845">
        <f>SUM(M442:O442)*H442</f>
        <v>0</v>
      </c>
      <c r="X442" s="845">
        <f>SUM(P442:R442)*H442</f>
        <v>0.1</v>
      </c>
      <c r="Y442" s="845">
        <f>SUM(S442:U442)*H442</f>
        <v>0.1</v>
      </c>
      <c r="Z442" s="965">
        <f>MAX(V442:Y442)</f>
        <v>0.1</v>
      </c>
      <c r="AA442" s="1374"/>
      <c r="AB442" s="1369"/>
      <c r="AC442" s="980"/>
      <c r="AD442" s="1534" t="str">
        <f>+IF(Z443&gt;Z442,"SUPERADA",IF(Z443=Z442,"EQUILIBRADA",IF(Z443&lt;Z442,"PARA MEJORAR")))</f>
        <v>EQUILIBRADA</v>
      </c>
      <c r="AE442" s="996" t="s">
        <v>561</v>
      </c>
    </row>
    <row r="443" spans="1:31" ht="24.95" customHeight="1" thickBot="1" x14ac:dyDescent="0.25">
      <c r="A443" s="1249"/>
      <c r="B443" s="1400"/>
      <c r="C443" s="1364"/>
      <c r="D443" s="1356"/>
      <c r="E443" s="1356"/>
      <c r="F443" s="1356"/>
      <c r="G443" s="1377"/>
      <c r="H443" s="1359"/>
      <c r="I443" s="847" t="s">
        <v>601</v>
      </c>
      <c r="J443" s="848"/>
      <c r="K443" s="849"/>
      <c r="L443" s="850"/>
      <c r="M443" s="851"/>
      <c r="N443" s="849"/>
      <c r="O443" s="850">
        <v>1</v>
      </c>
      <c r="P443" s="851"/>
      <c r="Q443" s="849"/>
      <c r="R443" s="850"/>
      <c r="S443" s="851"/>
      <c r="T443" s="849"/>
      <c r="U443" s="852"/>
      <c r="V443" s="853">
        <f>SUM(J443:L443)*H442</f>
        <v>0</v>
      </c>
      <c r="W443" s="854">
        <f>SUM(M443:O443)*H442</f>
        <v>0.1</v>
      </c>
      <c r="X443" s="854">
        <f>SUM(P443:R443)*H442</f>
        <v>0</v>
      </c>
      <c r="Y443" s="854">
        <f>SUM(S443:U443)*H442</f>
        <v>0</v>
      </c>
      <c r="Z443" s="966">
        <f t="shared" ref="Z443" si="219">MAX(V443:Y443)</f>
        <v>0.1</v>
      </c>
      <c r="AA443" s="1374"/>
      <c r="AB443" s="1370"/>
      <c r="AC443" s="981"/>
      <c r="AD443" s="1535"/>
      <c r="AE443" s="996" t="s">
        <v>561</v>
      </c>
    </row>
    <row r="444" spans="1:31" ht="24.95" customHeight="1" x14ac:dyDescent="0.2">
      <c r="A444" s="1249"/>
      <c r="B444" s="1400"/>
      <c r="C444" s="1360" t="s">
        <v>459</v>
      </c>
      <c r="D444" s="1360" t="s">
        <v>271</v>
      </c>
      <c r="E444" s="1360" t="s">
        <v>271</v>
      </c>
      <c r="F444" s="1360" t="s">
        <v>271</v>
      </c>
      <c r="G444" s="1375" t="s">
        <v>778</v>
      </c>
      <c r="H444" s="1357">
        <v>0.3</v>
      </c>
      <c r="I444" s="832" t="s">
        <v>600</v>
      </c>
      <c r="J444" s="833"/>
      <c r="K444" s="834"/>
      <c r="L444" s="835">
        <v>1</v>
      </c>
      <c r="M444" s="836"/>
      <c r="N444" s="834"/>
      <c r="O444" s="835">
        <v>1</v>
      </c>
      <c r="P444" s="836"/>
      <c r="Q444" s="834"/>
      <c r="R444" s="835">
        <v>1</v>
      </c>
      <c r="S444" s="836"/>
      <c r="T444" s="834"/>
      <c r="U444" s="837">
        <v>1</v>
      </c>
      <c r="V444" s="821">
        <f>SUM(J444:L444)*H444</f>
        <v>0.3</v>
      </c>
      <c r="W444" s="822">
        <f>SUM(M444:O444)*H444</f>
        <v>0.3</v>
      </c>
      <c r="X444" s="822">
        <f>SUM(P444:R444)*H444</f>
        <v>0.3</v>
      </c>
      <c r="Y444" s="822">
        <f>SUM(S444:U444)*H444</f>
        <v>0.3</v>
      </c>
      <c r="Z444" s="963">
        <f>MAX(V444:Y444)</f>
        <v>0.3</v>
      </c>
      <c r="AA444" s="1373" t="s">
        <v>1174</v>
      </c>
      <c r="AB444" s="1408">
        <v>59</v>
      </c>
      <c r="AC444" s="979"/>
      <c r="AD444" s="1533" t="str">
        <f>+IF(Z445&gt;Z444,"SUPERADA",IF(Z445=Z444,"EQUILIBRADA",IF(Z445&lt;Z444,"PARA MEJORAR")))</f>
        <v>EQUILIBRADA</v>
      </c>
      <c r="AE444" s="996" t="s">
        <v>561</v>
      </c>
    </row>
    <row r="445" spans="1:31" ht="24.95" customHeight="1" x14ac:dyDescent="0.2">
      <c r="A445" s="1249"/>
      <c r="B445" s="1400"/>
      <c r="C445" s="1361"/>
      <c r="D445" s="1361"/>
      <c r="E445" s="1361"/>
      <c r="F445" s="1361"/>
      <c r="G445" s="1355"/>
      <c r="H445" s="1354"/>
      <c r="I445" s="823" t="s">
        <v>601</v>
      </c>
      <c r="J445" s="824"/>
      <c r="K445" s="825"/>
      <c r="L445" s="826">
        <v>1</v>
      </c>
      <c r="M445" s="827"/>
      <c r="N445" s="825"/>
      <c r="O445" s="826">
        <v>1</v>
      </c>
      <c r="P445" s="827"/>
      <c r="Q445" s="825"/>
      <c r="R445" s="826"/>
      <c r="S445" s="827"/>
      <c r="T445" s="825"/>
      <c r="U445" s="828"/>
      <c r="V445" s="829">
        <f>SUM(J445:L445)*H444</f>
        <v>0.3</v>
      </c>
      <c r="W445" s="830">
        <f>SUM(M445:O445)*H444</f>
        <v>0.3</v>
      </c>
      <c r="X445" s="830">
        <f>SUM(P445:R445)*H444</f>
        <v>0</v>
      </c>
      <c r="Y445" s="830">
        <f>SUM(S445:U445)*H444</f>
        <v>0</v>
      </c>
      <c r="Z445" s="964">
        <f t="shared" ref="Z445" si="220">MAX(V445:Y445)</f>
        <v>0.3</v>
      </c>
      <c r="AA445" s="1374"/>
      <c r="AB445" s="1409"/>
      <c r="AC445" s="980"/>
      <c r="AD445" s="1534"/>
      <c r="AE445" s="996" t="s">
        <v>561</v>
      </c>
    </row>
    <row r="446" spans="1:31" ht="24.95" customHeight="1" x14ac:dyDescent="0.2">
      <c r="A446" s="1249"/>
      <c r="B446" s="1400"/>
      <c r="C446" s="1361"/>
      <c r="D446" s="1361"/>
      <c r="E446" s="1361"/>
      <c r="F446" s="1361"/>
      <c r="G446" s="1355" t="s">
        <v>779</v>
      </c>
      <c r="H446" s="1354">
        <v>0.3</v>
      </c>
      <c r="I446" s="838" t="s">
        <v>600</v>
      </c>
      <c r="J446" s="839"/>
      <c r="K446" s="840"/>
      <c r="L446" s="841">
        <v>0.3</v>
      </c>
      <c r="M446" s="842"/>
      <c r="N446" s="840"/>
      <c r="O446" s="841">
        <v>1</v>
      </c>
      <c r="P446" s="842"/>
      <c r="Q446" s="840"/>
      <c r="R446" s="841">
        <v>1</v>
      </c>
      <c r="S446" s="842"/>
      <c r="T446" s="840"/>
      <c r="U446" s="843">
        <v>1</v>
      </c>
      <c r="V446" s="844">
        <f>SUM(J446:L446)*H446</f>
        <v>0.09</v>
      </c>
      <c r="W446" s="845">
        <f>SUM(M446:O446)*H446</f>
        <v>0.3</v>
      </c>
      <c r="X446" s="845">
        <f>SUM(P446:R446)*H446</f>
        <v>0.3</v>
      </c>
      <c r="Y446" s="845">
        <f>SUM(S446:U446)*H446</f>
        <v>0.3</v>
      </c>
      <c r="Z446" s="965">
        <f>MAX(V446:Y446)</f>
        <v>0.3</v>
      </c>
      <c r="AA446" s="1374"/>
      <c r="AB446" s="1409"/>
      <c r="AC446" s="980"/>
      <c r="AD446" s="1534" t="str">
        <f>+IF(Z447&gt;Z446,"SUPERADA",IF(Z447=Z446,"EQUILIBRADA",IF(Z447&lt;Z446,"PARA MEJORAR")))</f>
        <v>EQUILIBRADA</v>
      </c>
      <c r="AE446" s="996" t="s">
        <v>561</v>
      </c>
    </row>
    <row r="447" spans="1:31" ht="24.95" customHeight="1" x14ac:dyDescent="0.2">
      <c r="A447" s="1249"/>
      <c r="B447" s="1400"/>
      <c r="C447" s="1361"/>
      <c r="D447" s="1361"/>
      <c r="E447" s="1361"/>
      <c r="F447" s="1361"/>
      <c r="G447" s="1355"/>
      <c r="H447" s="1354"/>
      <c r="I447" s="823" t="s">
        <v>601</v>
      </c>
      <c r="J447" s="824"/>
      <c r="K447" s="825"/>
      <c r="L447" s="826">
        <v>0.3</v>
      </c>
      <c r="M447" s="827"/>
      <c r="N447" s="825"/>
      <c r="O447" s="826">
        <v>1</v>
      </c>
      <c r="P447" s="827"/>
      <c r="Q447" s="825"/>
      <c r="R447" s="826"/>
      <c r="S447" s="827"/>
      <c r="T447" s="825"/>
      <c r="U447" s="828"/>
      <c r="V447" s="829">
        <f>SUM(J447:L447)*H446</f>
        <v>0.09</v>
      </c>
      <c r="W447" s="830">
        <f>SUM(M447:O447)*H446</f>
        <v>0.3</v>
      </c>
      <c r="X447" s="830">
        <f>SUM(P447:R447)*H446</f>
        <v>0</v>
      </c>
      <c r="Y447" s="830">
        <f>SUM(S447:U447)*H446</f>
        <v>0</v>
      </c>
      <c r="Z447" s="964">
        <f t="shared" ref="Z447" si="221">MAX(V447:Y447)</f>
        <v>0.3</v>
      </c>
      <c r="AA447" s="1374"/>
      <c r="AB447" s="1409"/>
      <c r="AC447" s="980"/>
      <c r="AD447" s="1534"/>
      <c r="AE447" s="996" t="s">
        <v>561</v>
      </c>
    </row>
    <row r="448" spans="1:31" ht="24.95" customHeight="1" x14ac:dyDescent="0.2">
      <c r="A448" s="1249"/>
      <c r="B448" s="1400"/>
      <c r="C448" s="1361"/>
      <c r="D448" s="1361"/>
      <c r="E448" s="1361"/>
      <c r="F448" s="1361"/>
      <c r="G448" s="1355" t="s">
        <v>780</v>
      </c>
      <c r="H448" s="1354">
        <v>0.4</v>
      </c>
      <c r="I448" s="838" t="s">
        <v>600</v>
      </c>
      <c r="J448" s="839"/>
      <c r="K448" s="840"/>
      <c r="L448" s="841"/>
      <c r="M448" s="842"/>
      <c r="N448" s="840"/>
      <c r="O448" s="841">
        <v>0.1</v>
      </c>
      <c r="P448" s="842"/>
      <c r="Q448" s="840"/>
      <c r="R448" s="841">
        <v>0.4</v>
      </c>
      <c r="S448" s="842"/>
      <c r="T448" s="840"/>
      <c r="U448" s="843">
        <v>1</v>
      </c>
      <c r="V448" s="844">
        <f>SUM(J448:L448)*H448</f>
        <v>0</v>
      </c>
      <c r="W448" s="845">
        <f>SUM(M448:O448)*H448</f>
        <v>4.0000000000000008E-2</v>
      </c>
      <c r="X448" s="845">
        <f>SUM(P448:R448)*H448</f>
        <v>0.16000000000000003</v>
      </c>
      <c r="Y448" s="845">
        <f>SUM(S448:U448)*H448</f>
        <v>0.4</v>
      </c>
      <c r="Z448" s="965">
        <f>MAX(V448:Y448)</f>
        <v>0.4</v>
      </c>
      <c r="AA448" s="1374"/>
      <c r="AB448" s="1409"/>
      <c r="AC448" s="980"/>
      <c r="AD448" s="1534" t="str">
        <f>+IF(Z449&gt;Z448,"SUPERADA",IF(Z449=Z448,"EQUILIBRADA",IF(Z449&lt;Z448,"PARA MEJORAR")))</f>
        <v>PARA MEJORAR</v>
      </c>
      <c r="AE448" s="996" t="s">
        <v>561</v>
      </c>
    </row>
    <row r="449" spans="1:31" ht="24.95" customHeight="1" thickBot="1" x14ac:dyDescent="0.25">
      <c r="A449" s="1249"/>
      <c r="B449" s="1400"/>
      <c r="C449" s="1361"/>
      <c r="D449" s="1361"/>
      <c r="E449" s="1361"/>
      <c r="F449" s="1361"/>
      <c r="G449" s="1406"/>
      <c r="H449" s="1407"/>
      <c r="I449" s="900" t="s">
        <v>601</v>
      </c>
      <c r="J449" s="901"/>
      <c r="K449" s="902"/>
      <c r="L449" s="903"/>
      <c r="M449" s="904"/>
      <c r="N449" s="902"/>
      <c r="O449" s="903">
        <v>0</v>
      </c>
      <c r="P449" s="904"/>
      <c r="Q449" s="902"/>
      <c r="R449" s="903"/>
      <c r="S449" s="904"/>
      <c r="T449" s="902"/>
      <c r="U449" s="905"/>
      <c r="V449" s="896">
        <f>SUM(J449:L449)*H448</f>
        <v>0</v>
      </c>
      <c r="W449" s="897">
        <f>SUM(M449:O449)*H448</f>
        <v>0</v>
      </c>
      <c r="X449" s="897">
        <f>SUM(P449:R449)*H448</f>
        <v>0</v>
      </c>
      <c r="Y449" s="897">
        <f>SUM(S449:U449)*H448</f>
        <v>0</v>
      </c>
      <c r="Z449" s="969">
        <f t="shared" ref="Z449" si="222">MAX(V449:Y449)</f>
        <v>0</v>
      </c>
      <c r="AA449" s="1374"/>
      <c r="AB449" s="1410"/>
      <c r="AC449" s="981"/>
      <c r="AD449" s="1535"/>
      <c r="AE449" s="996" t="s">
        <v>561</v>
      </c>
    </row>
    <row r="450" spans="1:31" ht="24.95" customHeight="1" x14ac:dyDescent="0.2">
      <c r="A450" s="1249"/>
      <c r="B450" s="1403" t="s">
        <v>1111</v>
      </c>
      <c r="C450" s="1401" t="s">
        <v>461</v>
      </c>
      <c r="D450" s="1397" t="s">
        <v>507</v>
      </c>
      <c r="E450" s="1397" t="s">
        <v>58</v>
      </c>
      <c r="F450" s="1394" t="s">
        <v>462</v>
      </c>
      <c r="G450" s="1393" t="s">
        <v>805</v>
      </c>
      <c r="H450" s="1391">
        <v>0.3</v>
      </c>
      <c r="I450" s="941" t="s">
        <v>600</v>
      </c>
      <c r="J450" s="816"/>
      <c r="K450" s="817"/>
      <c r="L450" s="818">
        <v>1</v>
      </c>
      <c r="M450" s="819"/>
      <c r="N450" s="817"/>
      <c r="O450" s="818">
        <v>1</v>
      </c>
      <c r="P450" s="819"/>
      <c r="Q450" s="817"/>
      <c r="R450" s="818">
        <v>1</v>
      </c>
      <c r="S450" s="819"/>
      <c r="T450" s="817"/>
      <c r="U450" s="820">
        <v>1</v>
      </c>
      <c r="V450" s="871">
        <f>SUM(J450:L450)*H450</f>
        <v>0.3</v>
      </c>
      <c r="W450" s="872">
        <f>SUM(M450:O450)*H450</f>
        <v>0.3</v>
      </c>
      <c r="X450" s="872">
        <f>SUM(P450:R450)*H450</f>
        <v>0.3</v>
      </c>
      <c r="Y450" s="872">
        <f>SUM(S450:U450)*H450</f>
        <v>0.3</v>
      </c>
      <c r="Z450" s="972">
        <f>MAX(V450:Y450)</f>
        <v>0.3</v>
      </c>
      <c r="AA450" s="1380" t="s">
        <v>1175</v>
      </c>
      <c r="AB450" s="1382">
        <v>60</v>
      </c>
      <c r="AC450" s="956"/>
      <c r="AD450" s="1536" t="str">
        <f>+IF(Z451&gt;Z450,"SUPERADA",IF(Z451=Z450,"EQUILIBRADA",IF(Z451&lt;Z450,"PARA MEJORAR")))</f>
        <v>EQUILIBRADA</v>
      </c>
      <c r="AE450" s="997" t="s">
        <v>553</v>
      </c>
    </row>
    <row r="451" spans="1:31" ht="24.95" customHeight="1" thickBot="1" x14ac:dyDescent="0.25">
      <c r="A451" s="1249"/>
      <c r="B451" s="1404"/>
      <c r="C451" s="1402"/>
      <c r="D451" s="1398"/>
      <c r="E451" s="1398"/>
      <c r="F451" s="1395"/>
      <c r="G451" s="1386"/>
      <c r="H451" s="1392"/>
      <c r="I451" s="847" t="s">
        <v>601</v>
      </c>
      <c r="J451" s="848"/>
      <c r="K451" s="849"/>
      <c r="L451" s="850">
        <v>1</v>
      </c>
      <c r="M451" s="851"/>
      <c r="N451" s="849"/>
      <c r="O451" s="850">
        <v>1</v>
      </c>
      <c r="P451" s="851"/>
      <c r="Q451" s="849"/>
      <c r="R451" s="850"/>
      <c r="S451" s="851"/>
      <c r="T451" s="849"/>
      <c r="U451" s="852"/>
      <c r="V451" s="853">
        <f>SUM(J451:L451)*H450</f>
        <v>0.3</v>
      </c>
      <c r="W451" s="854">
        <f>SUM(M451:O451)*H450</f>
        <v>0.3</v>
      </c>
      <c r="X451" s="854">
        <f>SUM(P451:R451)*H450</f>
        <v>0</v>
      </c>
      <c r="Y451" s="854">
        <f>SUM(S451:U451)*H450</f>
        <v>0</v>
      </c>
      <c r="Z451" s="971">
        <f t="shared" ref="Z451" si="223">MAX(V451:Y451)</f>
        <v>0.3</v>
      </c>
      <c r="AA451" s="1381"/>
      <c r="AB451" s="1383"/>
      <c r="AC451" s="958"/>
      <c r="AD451" s="1537"/>
      <c r="AE451" s="998" t="s">
        <v>553</v>
      </c>
    </row>
    <row r="452" spans="1:31" ht="24.95" customHeight="1" x14ac:dyDescent="0.2">
      <c r="A452" s="1249"/>
      <c r="B452" s="1404"/>
      <c r="C452" s="1402"/>
      <c r="D452" s="1398"/>
      <c r="E452" s="1398"/>
      <c r="F452" s="1396" t="s">
        <v>59</v>
      </c>
      <c r="G452" s="1389" t="s">
        <v>806</v>
      </c>
      <c r="H452" s="1390">
        <v>0.2</v>
      </c>
      <c r="I452" s="832" t="s">
        <v>600</v>
      </c>
      <c r="J452" s="833"/>
      <c r="K452" s="834"/>
      <c r="L452" s="835">
        <v>1</v>
      </c>
      <c r="M452" s="836"/>
      <c r="N452" s="834"/>
      <c r="O452" s="835">
        <v>1</v>
      </c>
      <c r="P452" s="836"/>
      <c r="Q452" s="834"/>
      <c r="R452" s="835">
        <v>1</v>
      </c>
      <c r="S452" s="836"/>
      <c r="T452" s="834"/>
      <c r="U452" s="837">
        <v>1</v>
      </c>
      <c r="V452" s="821">
        <f>SUM(J452:L452)*H452</f>
        <v>0.2</v>
      </c>
      <c r="W452" s="822">
        <f>SUM(M452:O452)*H452</f>
        <v>0.2</v>
      </c>
      <c r="X452" s="822">
        <f>SUM(P452:R452)*H452</f>
        <v>0.2</v>
      </c>
      <c r="Y452" s="822">
        <f>SUM(S452:U452)*H452</f>
        <v>0.2</v>
      </c>
      <c r="Z452" s="963">
        <f>MAX(V452:Y452)</f>
        <v>0.2</v>
      </c>
      <c r="AA452" s="1381"/>
      <c r="AB452" s="1382">
        <v>61</v>
      </c>
      <c r="AC452" s="979"/>
      <c r="AD452" s="1533" t="str">
        <f>+IF(Z453&gt;Z452,"SUPERADA",IF(Z453=Z452,"EQUILIBRADA",IF(Z453&lt;Z452,"PARA MEJORAR")))</f>
        <v>EQUILIBRADA</v>
      </c>
      <c r="AE452" s="998" t="s">
        <v>553</v>
      </c>
    </row>
    <row r="453" spans="1:31" ht="24.95" customHeight="1" x14ac:dyDescent="0.2">
      <c r="A453" s="1249"/>
      <c r="B453" s="1404"/>
      <c r="C453" s="1402"/>
      <c r="D453" s="1398"/>
      <c r="E453" s="1398"/>
      <c r="F453" s="1396"/>
      <c r="G453" s="1385"/>
      <c r="H453" s="1387"/>
      <c r="I453" s="823" t="s">
        <v>601</v>
      </c>
      <c r="J453" s="824"/>
      <c r="K453" s="825"/>
      <c r="L453" s="826">
        <v>1</v>
      </c>
      <c r="M453" s="827"/>
      <c r="N453" s="825"/>
      <c r="O453" s="826">
        <v>1</v>
      </c>
      <c r="P453" s="827"/>
      <c r="Q453" s="825"/>
      <c r="R453" s="826"/>
      <c r="S453" s="827"/>
      <c r="T453" s="825"/>
      <c r="U453" s="828"/>
      <c r="V453" s="829">
        <f>SUM(J453:L453)*H452</f>
        <v>0.2</v>
      </c>
      <c r="W453" s="830">
        <f>SUM(M453:O453)*H452</f>
        <v>0.2</v>
      </c>
      <c r="X453" s="830">
        <f>SUM(P453:R453)*H452</f>
        <v>0</v>
      </c>
      <c r="Y453" s="830">
        <f>SUM(S453:U453)*H452</f>
        <v>0</v>
      </c>
      <c r="Z453" s="964">
        <f t="shared" ref="Z453" si="224">MAX(V453:Y453)</f>
        <v>0.2</v>
      </c>
      <c r="AA453" s="1381"/>
      <c r="AB453" s="1384"/>
      <c r="AC453" s="980"/>
      <c r="AD453" s="1534"/>
      <c r="AE453" s="998" t="s">
        <v>553</v>
      </c>
    </row>
    <row r="454" spans="1:31" ht="24.95" customHeight="1" x14ac:dyDescent="0.2">
      <c r="A454" s="1249"/>
      <c r="B454" s="1404"/>
      <c r="C454" s="1402"/>
      <c r="D454" s="1398"/>
      <c r="E454" s="1398"/>
      <c r="F454" s="1396"/>
      <c r="G454" s="1385" t="s">
        <v>807</v>
      </c>
      <c r="H454" s="1387">
        <v>0.3</v>
      </c>
      <c r="I454" s="838" t="s">
        <v>600</v>
      </c>
      <c r="J454" s="839"/>
      <c r="K454" s="840"/>
      <c r="L454" s="841">
        <v>8.2000000000000003E-2</v>
      </c>
      <c r="M454" s="842"/>
      <c r="N454" s="840"/>
      <c r="O454" s="841">
        <v>0.13</v>
      </c>
      <c r="P454" s="842"/>
      <c r="Q454" s="840"/>
      <c r="R454" s="841">
        <v>0.13</v>
      </c>
      <c r="S454" s="842"/>
      <c r="T454" s="840"/>
      <c r="U454" s="843">
        <v>1</v>
      </c>
      <c r="V454" s="844">
        <f>SUM(J454:L454)*H454</f>
        <v>2.46E-2</v>
      </c>
      <c r="W454" s="845">
        <f>SUM(M454:O454)*H454</f>
        <v>3.9E-2</v>
      </c>
      <c r="X454" s="845">
        <f>SUM(P454:R454)*H454</f>
        <v>3.9E-2</v>
      </c>
      <c r="Y454" s="845">
        <f>SUM(S454:U454)*H454</f>
        <v>0.3</v>
      </c>
      <c r="Z454" s="965">
        <f>MAX(V454:Y454)</f>
        <v>0.3</v>
      </c>
      <c r="AA454" s="1381"/>
      <c r="AB454" s="1384"/>
      <c r="AC454" s="980"/>
      <c r="AD454" s="1534" t="str">
        <f>+IF(Z455&gt;Z454,"SUPERADA",IF(Z455=Z454,"EQUILIBRADA",IF(Z455&lt;Z454,"PARA MEJORAR")))</f>
        <v>PARA MEJORAR</v>
      </c>
      <c r="AE454" s="998" t="s">
        <v>553</v>
      </c>
    </row>
    <row r="455" spans="1:31" ht="24.95" customHeight="1" x14ac:dyDescent="0.2">
      <c r="A455" s="1249"/>
      <c r="B455" s="1404"/>
      <c r="C455" s="1402"/>
      <c r="D455" s="1398"/>
      <c r="E455" s="1398"/>
      <c r="F455" s="1396"/>
      <c r="G455" s="1385"/>
      <c r="H455" s="1387"/>
      <c r="I455" s="823" t="s">
        <v>601</v>
      </c>
      <c r="J455" s="824"/>
      <c r="K455" s="825"/>
      <c r="L455" s="826">
        <v>8.2000000000000003E-2</v>
      </c>
      <c r="M455" s="827"/>
      <c r="N455" s="825"/>
      <c r="O455" s="826">
        <v>0.252</v>
      </c>
      <c r="P455" s="827"/>
      <c r="Q455" s="825"/>
      <c r="R455" s="826"/>
      <c r="S455" s="827"/>
      <c r="T455" s="825"/>
      <c r="U455" s="828"/>
      <c r="V455" s="829">
        <f>SUM(J455:L455)*H454</f>
        <v>2.46E-2</v>
      </c>
      <c r="W455" s="830">
        <f>SUM(M455:O455)*H454</f>
        <v>7.5600000000000001E-2</v>
      </c>
      <c r="X455" s="830">
        <f>SUM(P455:R455)*H454</f>
        <v>0</v>
      </c>
      <c r="Y455" s="830">
        <f>SUM(S455:U455)*H454</f>
        <v>0</v>
      </c>
      <c r="Z455" s="964">
        <f t="shared" ref="Z455" si="225">MAX(V455:Y455)</f>
        <v>7.5600000000000001E-2</v>
      </c>
      <c r="AA455" s="1381"/>
      <c r="AB455" s="1384"/>
      <c r="AC455" s="980"/>
      <c r="AD455" s="1534"/>
      <c r="AE455" s="998" t="s">
        <v>553</v>
      </c>
    </row>
    <row r="456" spans="1:31" ht="24.95" customHeight="1" x14ac:dyDescent="0.2">
      <c r="A456" s="1249"/>
      <c r="B456" s="1404"/>
      <c r="C456" s="1402"/>
      <c r="D456" s="1398"/>
      <c r="E456" s="1398"/>
      <c r="F456" s="1396"/>
      <c r="G456" s="1385" t="s">
        <v>808</v>
      </c>
      <c r="H456" s="1387">
        <v>0.2</v>
      </c>
      <c r="I456" s="838" t="s">
        <v>600</v>
      </c>
      <c r="J456" s="839"/>
      <c r="K456" s="840"/>
      <c r="L456" s="841">
        <v>1</v>
      </c>
      <c r="M456" s="842"/>
      <c r="N456" s="840"/>
      <c r="O456" s="841">
        <v>1</v>
      </c>
      <c r="P456" s="842"/>
      <c r="Q456" s="840"/>
      <c r="R456" s="841">
        <v>1</v>
      </c>
      <c r="S456" s="842"/>
      <c r="T456" s="840"/>
      <c r="U456" s="843">
        <v>1</v>
      </c>
      <c r="V456" s="844">
        <f>SUM(J456:L456)*H456</f>
        <v>0.2</v>
      </c>
      <c r="W456" s="845">
        <f>SUM(M456:O456)*H456</f>
        <v>0.2</v>
      </c>
      <c r="X456" s="845">
        <f>SUM(P456:R456)*H456</f>
        <v>0.2</v>
      </c>
      <c r="Y456" s="845">
        <f>SUM(S456:U456)*H456</f>
        <v>0.2</v>
      </c>
      <c r="Z456" s="965">
        <f>MAX(V456:Y456)</f>
        <v>0.2</v>
      </c>
      <c r="AA456" s="1381"/>
      <c r="AB456" s="1384"/>
      <c r="AC456" s="980"/>
      <c r="AD456" s="1534" t="str">
        <f>+IF(Z457&gt;Z456,"SUPERADA",IF(Z457=Z456,"EQUILIBRADA",IF(Z457&lt;Z456,"PARA MEJORAR")))</f>
        <v>EQUILIBRADA</v>
      </c>
      <c r="AE456" s="998" t="s">
        <v>553</v>
      </c>
    </row>
    <row r="457" spans="1:31" ht="24.95" customHeight="1" thickBot="1" x14ac:dyDescent="0.25">
      <c r="A457" s="1249"/>
      <c r="B457" s="1404"/>
      <c r="C457" s="1402"/>
      <c r="D457" s="1398"/>
      <c r="E457" s="1398"/>
      <c r="F457" s="1396"/>
      <c r="G457" s="1386"/>
      <c r="H457" s="1388"/>
      <c r="I457" s="847" t="s">
        <v>601</v>
      </c>
      <c r="J457" s="848"/>
      <c r="K457" s="849"/>
      <c r="L457" s="850">
        <v>1</v>
      </c>
      <c r="M457" s="851"/>
      <c r="N457" s="849"/>
      <c r="O457" s="850">
        <v>0.5</v>
      </c>
      <c r="P457" s="851"/>
      <c r="Q457" s="849"/>
      <c r="R457" s="850"/>
      <c r="S457" s="851"/>
      <c r="T457" s="849"/>
      <c r="U457" s="852"/>
      <c r="V457" s="853">
        <f>SUM(J457:L457)*H456</f>
        <v>0.2</v>
      </c>
      <c r="W457" s="854">
        <f>SUM(M457:O457)*H456</f>
        <v>0.1</v>
      </c>
      <c r="X457" s="854">
        <f>SUM(P457:R457)*H456</f>
        <v>0</v>
      </c>
      <c r="Y457" s="854">
        <f>SUM(S457:U457)*H456</f>
        <v>0</v>
      </c>
      <c r="Z457" s="966">
        <f t="shared" ref="Z457" si="226">MAX(V457:Y457)</f>
        <v>0.2</v>
      </c>
      <c r="AA457" s="1381"/>
      <c r="AB457" s="1383"/>
      <c r="AC457" s="981"/>
      <c r="AD457" s="1535"/>
      <c r="AE457" s="998" t="s">
        <v>553</v>
      </c>
    </row>
    <row r="458" spans="1:31" ht="24.95" customHeight="1" x14ac:dyDescent="0.2">
      <c r="A458" s="1249"/>
      <c r="B458" s="1404"/>
      <c r="C458" s="1421" t="s">
        <v>37</v>
      </c>
      <c r="D458" s="1419" t="s">
        <v>61</v>
      </c>
      <c r="E458" s="1419" t="s">
        <v>62</v>
      </c>
      <c r="F458" s="1419" t="s">
        <v>63</v>
      </c>
      <c r="G458" s="1393" t="s">
        <v>781</v>
      </c>
      <c r="H458" s="1417">
        <v>0.25</v>
      </c>
      <c r="I458" s="815" t="s">
        <v>600</v>
      </c>
      <c r="J458" s="816"/>
      <c r="K458" s="817"/>
      <c r="L458" s="818">
        <v>1</v>
      </c>
      <c r="M458" s="819"/>
      <c r="N458" s="817"/>
      <c r="O458" s="818">
        <v>1</v>
      </c>
      <c r="P458" s="819"/>
      <c r="Q458" s="817"/>
      <c r="R458" s="818"/>
      <c r="S458" s="819"/>
      <c r="T458" s="817"/>
      <c r="U458" s="820">
        <v>1</v>
      </c>
      <c r="V458" s="871">
        <f>SUM(J458:L458)*H458</f>
        <v>0.25</v>
      </c>
      <c r="W458" s="872">
        <f>SUM(M458:O458)*H458</f>
        <v>0.25</v>
      </c>
      <c r="X458" s="872">
        <f>SUM(P458:R458)*H458</f>
        <v>0</v>
      </c>
      <c r="Y458" s="872">
        <f>SUM(S458:U458)*H458</f>
        <v>0.25</v>
      </c>
      <c r="Z458" s="967">
        <f>MAX(V458:Y458)</f>
        <v>0.25</v>
      </c>
      <c r="AA458" s="1380" t="s">
        <v>40</v>
      </c>
      <c r="AB458" s="1415">
        <v>62</v>
      </c>
      <c r="AC458" s="979"/>
      <c r="AD458" s="1533" t="str">
        <f>+IF(Z459&gt;Z458,"SUPERADA",IF(Z459=Z458,"EQUILIBRADA",IF(Z459&lt;Z458,"PARA MEJORAR")))</f>
        <v>EQUILIBRADA</v>
      </c>
      <c r="AE458" s="998" t="s">
        <v>553</v>
      </c>
    </row>
    <row r="459" spans="1:31" ht="24.95" customHeight="1" x14ac:dyDescent="0.2">
      <c r="A459" s="1249"/>
      <c r="B459" s="1404"/>
      <c r="C459" s="1413"/>
      <c r="D459" s="1396"/>
      <c r="E459" s="1396"/>
      <c r="F459" s="1396"/>
      <c r="G459" s="1385"/>
      <c r="H459" s="1387"/>
      <c r="I459" s="823" t="s">
        <v>601</v>
      </c>
      <c r="J459" s="824"/>
      <c r="K459" s="825"/>
      <c r="L459" s="826">
        <v>1</v>
      </c>
      <c r="M459" s="827"/>
      <c r="N459" s="825"/>
      <c r="O459" s="826">
        <v>1</v>
      </c>
      <c r="P459" s="827"/>
      <c r="Q459" s="825"/>
      <c r="R459" s="826"/>
      <c r="S459" s="827"/>
      <c r="T459" s="825"/>
      <c r="U459" s="828"/>
      <c r="V459" s="829">
        <f>SUM(J459:L459)*H458</f>
        <v>0.25</v>
      </c>
      <c r="W459" s="830">
        <f>SUM(M459:O459)*H458</f>
        <v>0.25</v>
      </c>
      <c r="X459" s="830">
        <f>SUM(P459:R459)*H458</f>
        <v>0</v>
      </c>
      <c r="Y459" s="830">
        <f>SUM(S459:U459)*H458</f>
        <v>0</v>
      </c>
      <c r="Z459" s="964">
        <f t="shared" ref="Z459" si="227">MAX(V459:Y459)</f>
        <v>0.25</v>
      </c>
      <c r="AA459" s="1381"/>
      <c r="AB459" s="1415"/>
      <c r="AC459" s="980"/>
      <c r="AD459" s="1534"/>
      <c r="AE459" s="998" t="s">
        <v>553</v>
      </c>
    </row>
    <row r="460" spans="1:31" ht="24.95" customHeight="1" x14ac:dyDescent="0.2">
      <c r="A460" s="1249"/>
      <c r="B460" s="1404"/>
      <c r="C460" s="1413"/>
      <c r="D460" s="1396"/>
      <c r="E460" s="1396"/>
      <c r="F460" s="1396"/>
      <c r="G460" s="1385" t="s">
        <v>782</v>
      </c>
      <c r="H460" s="1387">
        <v>0.25</v>
      </c>
      <c r="I460" s="838" t="s">
        <v>600</v>
      </c>
      <c r="J460" s="839"/>
      <c r="K460" s="840"/>
      <c r="L460" s="841">
        <v>0.38</v>
      </c>
      <c r="M460" s="842"/>
      <c r="N460" s="840"/>
      <c r="O460" s="841">
        <v>0.5</v>
      </c>
      <c r="P460" s="842"/>
      <c r="Q460" s="840"/>
      <c r="R460" s="841">
        <v>0.63</v>
      </c>
      <c r="S460" s="842"/>
      <c r="T460" s="840"/>
      <c r="U460" s="843">
        <v>1</v>
      </c>
      <c r="V460" s="844">
        <f>SUM(J460:L460)*H460</f>
        <v>9.5000000000000001E-2</v>
      </c>
      <c r="W460" s="845">
        <f>SUM(M460:O460)*H460</f>
        <v>0.125</v>
      </c>
      <c r="X460" s="845">
        <f>SUM(P460:R460)*H460</f>
        <v>0.1575</v>
      </c>
      <c r="Y460" s="845">
        <f>SUM(S460:U460)*H460</f>
        <v>0.25</v>
      </c>
      <c r="Z460" s="965">
        <f>MAX(V460:Y460)</f>
        <v>0.25</v>
      </c>
      <c r="AA460" s="1381"/>
      <c r="AB460" s="1415"/>
      <c r="AC460" s="980"/>
      <c r="AD460" s="1534" t="str">
        <f>+IF(Z461&gt;Z460,"SUPERADA",IF(Z461=Z460,"EQUILIBRADA",IF(Z461&lt;Z460,"PARA MEJORAR")))</f>
        <v>PARA MEJORAR</v>
      </c>
      <c r="AE460" s="998" t="s">
        <v>553</v>
      </c>
    </row>
    <row r="461" spans="1:31" ht="24.95" customHeight="1" x14ac:dyDescent="0.2">
      <c r="A461" s="1249"/>
      <c r="B461" s="1404"/>
      <c r="C461" s="1413"/>
      <c r="D461" s="1396"/>
      <c r="E461" s="1396"/>
      <c r="F461" s="1396"/>
      <c r="G461" s="1385"/>
      <c r="H461" s="1387"/>
      <c r="I461" s="823" t="s">
        <v>601</v>
      </c>
      <c r="J461" s="824"/>
      <c r="K461" s="825"/>
      <c r="L461" s="826">
        <v>0.38</v>
      </c>
      <c r="M461" s="827"/>
      <c r="N461" s="825"/>
      <c r="O461" s="826">
        <v>0.5</v>
      </c>
      <c r="P461" s="827"/>
      <c r="Q461" s="825"/>
      <c r="R461" s="826"/>
      <c r="S461" s="827"/>
      <c r="T461" s="825"/>
      <c r="U461" s="828"/>
      <c r="V461" s="829">
        <f>SUM(J461:L461)*H460</f>
        <v>9.5000000000000001E-2</v>
      </c>
      <c r="W461" s="830">
        <f>SUM(M461:O461)*H460</f>
        <v>0.125</v>
      </c>
      <c r="X461" s="830">
        <f>SUM(P461:R461)*H460</f>
        <v>0</v>
      </c>
      <c r="Y461" s="830">
        <f>SUM(S461:U461)*H460</f>
        <v>0</v>
      </c>
      <c r="Z461" s="964">
        <f t="shared" ref="Z461" si="228">MAX(V461:Y461)</f>
        <v>0.125</v>
      </c>
      <c r="AA461" s="1381"/>
      <c r="AB461" s="1415"/>
      <c r="AC461" s="980"/>
      <c r="AD461" s="1534"/>
      <c r="AE461" s="998" t="s">
        <v>553</v>
      </c>
    </row>
    <row r="462" spans="1:31" ht="24.95" customHeight="1" x14ac:dyDescent="0.2">
      <c r="A462" s="1249"/>
      <c r="B462" s="1404"/>
      <c r="C462" s="1413"/>
      <c r="D462" s="1396"/>
      <c r="E462" s="1396"/>
      <c r="F462" s="1396"/>
      <c r="G462" s="1385" t="s">
        <v>783</v>
      </c>
      <c r="H462" s="1387">
        <v>0.25</v>
      </c>
      <c r="I462" s="838" t="s">
        <v>600</v>
      </c>
      <c r="J462" s="839"/>
      <c r="K462" s="840"/>
      <c r="L462" s="841"/>
      <c r="M462" s="842"/>
      <c r="N462" s="840"/>
      <c r="O462" s="841"/>
      <c r="P462" s="842"/>
      <c r="Q462" s="840"/>
      <c r="R462" s="841"/>
      <c r="S462" s="842"/>
      <c r="T462" s="840"/>
      <c r="U462" s="843">
        <v>1</v>
      </c>
      <c r="V462" s="844">
        <f>SUM(J462:L462)*H462</f>
        <v>0</v>
      </c>
      <c r="W462" s="845">
        <f>SUM(M462:O462)*H462</f>
        <v>0</v>
      </c>
      <c r="X462" s="845">
        <f>SUM(P462:R462)*H462</f>
        <v>0</v>
      </c>
      <c r="Y462" s="845">
        <f>SUM(S462:U462)*H462</f>
        <v>0.25</v>
      </c>
      <c r="Z462" s="965">
        <f>MAX(V462:Y462)</f>
        <v>0.25</v>
      </c>
      <c r="AA462" s="1381"/>
      <c r="AB462" s="1415"/>
      <c r="AC462" s="980"/>
      <c r="AD462" s="1534" t="str">
        <f>+IF(Z463&gt;Z462,"SUPERADA",IF(Z463=Z462,"EQUILIBRADA",IF(Z463&lt;Z462,"PARA MEJORAR")))</f>
        <v>PARA MEJORAR</v>
      </c>
      <c r="AE462" s="998" t="s">
        <v>553</v>
      </c>
    </row>
    <row r="463" spans="1:31" ht="24.95" customHeight="1" x14ac:dyDescent="0.2">
      <c r="A463" s="1249"/>
      <c r="B463" s="1404"/>
      <c r="C463" s="1413"/>
      <c r="D463" s="1396"/>
      <c r="E463" s="1396"/>
      <c r="F463" s="1396"/>
      <c r="G463" s="1385"/>
      <c r="H463" s="1387"/>
      <c r="I463" s="823" t="s">
        <v>601</v>
      </c>
      <c r="J463" s="824"/>
      <c r="K463" s="825"/>
      <c r="L463" s="826"/>
      <c r="M463" s="827"/>
      <c r="N463" s="825"/>
      <c r="O463" s="826">
        <v>0.5</v>
      </c>
      <c r="P463" s="827"/>
      <c r="Q463" s="825"/>
      <c r="R463" s="826"/>
      <c r="S463" s="827"/>
      <c r="T463" s="825"/>
      <c r="U463" s="828"/>
      <c r="V463" s="829">
        <f>SUM(J463:L463)*H462</f>
        <v>0</v>
      </c>
      <c r="W463" s="830">
        <f>SUM(M463:O463)*H462</f>
        <v>0.125</v>
      </c>
      <c r="X463" s="830">
        <f>SUM(P463:R463)*H462</f>
        <v>0</v>
      </c>
      <c r="Y463" s="830">
        <f>SUM(S463:U463)*H462</f>
        <v>0</v>
      </c>
      <c r="Z463" s="964">
        <f t="shared" ref="Z463" si="229">MAX(V463:Y463)</f>
        <v>0.125</v>
      </c>
      <c r="AA463" s="1381"/>
      <c r="AB463" s="1415"/>
      <c r="AC463" s="980"/>
      <c r="AD463" s="1534"/>
      <c r="AE463" s="998" t="s">
        <v>553</v>
      </c>
    </row>
    <row r="464" spans="1:31" ht="24.95" customHeight="1" x14ac:dyDescent="0.2">
      <c r="A464" s="1249"/>
      <c r="B464" s="1404"/>
      <c r="C464" s="1413"/>
      <c r="D464" s="1396"/>
      <c r="E464" s="1396"/>
      <c r="F464" s="1396"/>
      <c r="G464" s="1385" t="s">
        <v>1018</v>
      </c>
      <c r="H464" s="1387">
        <v>0.25</v>
      </c>
      <c r="I464" s="838" t="s">
        <v>600</v>
      </c>
      <c r="J464" s="839"/>
      <c r="K464" s="840"/>
      <c r="L464" s="841"/>
      <c r="M464" s="842"/>
      <c r="N464" s="840"/>
      <c r="O464" s="841"/>
      <c r="P464" s="842"/>
      <c r="Q464" s="840"/>
      <c r="R464" s="841"/>
      <c r="S464" s="842"/>
      <c r="T464" s="840"/>
      <c r="U464" s="843">
        <v>1</v>
      </c>
      <c r="V464" s="844">
        <f>SUM(J464:L464)*H464</f>
        <v>0</v>
      </c>
      <c r="W464" s="845">
        <f>SUM(M464:O464)*H464</f>
        <v>0</v>
      </c>
      <c r="X464" s="845">
        <f>SUM(P464:R464)*H464</f>
        <v>0</v>
      </c>
      <c r="Y464" s="845">
        <f>SUM(S464:U464)*H464</f>
        <v>0.25</v>
      </c>
      <c r="Z464" s="965">
        <f>MAX(V464:Y464)</f>
        <v>0.25</v>
      </c>
      <c r="AA464" s="1381"/>
      <c r="AB464" s="1415"/>
      <c r="AC464" s="980"/>
      <c r="AD464" s="1534" t="str">
        <f>+IF(Z465&gt;Z464,"SUPERADA",IF(Z465=Z464,"EQUILIBRADA",IF(Z465&lt;Z464,"PARA MEJORAR")))</f>
        <v>PARA MEJORAR</v>
      </c>
      <c r="AE464" s="998" t="s">
        <v>553</v>
      </c>
    </row>
    <row r="465" spans="1:31" ht="24.95" customHeight="1" thickBot="1" x14ac:dyDescent="0.25">
      <c r="A465" s="1249"/>
      <c r="B465" s="1404"/>
      <c r="C465" s="1422"/>
      <c r="D465" s="1420"/>
      <c r="E465" s="1420"/>
      <c r="F465" s="1420"/>
      <c r="G465" s="1386"/>
      <c r="H465" s="1388"/>
      <c r="I465" s="847" t="s">
        <v>601</v>
      </c>
      <c r="J465" s="848"/>
      <c r="K465" s="849"/>
      <c r="L465" s="850"/>
      <c r="M465" s="851"/>
      <c r="N465" s="849"/>
      <c r="O465" s="850"/>
      <c r="P465" s="851"/>
      <c r="Q465" s="849"/>
      <c r="R465" s="850"/>
      <c r="S465" s="851"/>
      <c r="T465" s="849"/>
      <c r="U465" s="852"/>
      <c r="V465" s="853">
        <f>SUM(J465:L465)*H464</f>
        <v>0</v>
      </c>
      <c r="W465" s="854">
        <f>SUM(M465:O465)*H464</f>
        <v>0</v>
      </c>
      <c r="X465" s="854">
        <f>SUM(P465:R465)*H464</f>
        <v>0</v>
      </c>
      <c r="Y465" s="854">
        <f>SUM(S465:U465)*H464</f>
        <v>0</v>
      </c>
      <c r="Z465" s="966">
        <f t="shared" ref="Z465" si="230">MAX(V465:Y465)</f>
        <v>0</v>
      </c>
      <c r="AA465" s="1381"/>
      <c r="AB465" s="1416"/>
      <c r="AC465" s="981"/>
      <c r="AD465" s="1535"/>
      <c r="AE465" s="998" t="s">
        <v>553</v>
      </c>
    </row>
    <row r="466" spans="1:31" ht="24.95" customHeight="1" x14ac:dyDescent="0.2">
      <c r="A466" s="1249"/>
      <c r="B466" s="1404"/>
      <c r="C466" s="1413" t="s">
        <v>64</v>
      </c>
      <c r="D466" s="1396" t="s">
        <v>56</v>
      </c>
      <c r="E466" s="1396" t="s">
        <v>57</v>
      </c>
      <c r="F466" s="1396" t="s">
        <v>272</v>
      </c>
      <c r="G466" s="1389" t="s">
        <v>785</v>
      </c>
      <c r="H466" s="1417">
        <v>0.2</v>
      </c>
      <c r="I466" s="815" t="s">
        <v>600</v>
      </c>
      <c r="J466" s="816"/>
      <c r="K466" s="817"/>
      <c r="L466" s="818">
        <v>1</v>
      </c>
      <c r="M466" s="819"/>
      <c r="N466" s="817"/>
      <c r="O466" s="818">
        <v>1</v>
      </c>
      <c r="P466" s="819"/>
      <c r="Q466" s="817"/>
      <c r="R466" s="818">
        <v>1</v>
      </c>
      <c r="S466" s="819"/>
      <c r="T466" s="817"/>
      <c r="U466" s="837">
        <v>1</v>
      </c>
      <c r="V466" s="821">
        <f>SUM(J466:L466)*H466</f>
        <v>0.2</v>
      </c>
      <c r="W466" s="822">
        <f>SUM(M466:O466)*H466</f>
        <v>0.2</v>
      </c>
      <c r="X466" s="822">
        <f>SUM(P466:R466)*H466</f>
        <v>0.2</v>
      </c>
      <c r="Y466" s="822">
        <f>SUM(S466:U466)*H466</f>
        <v>0.2</v>
      </c>
      <c r="Z466" s="963">
        <f>MAX(V466:Y466)</f>
        <v>0.2</v>
      </c>
      <c r="AA466" s="1381"/>
      <c r="AB466" s="1418">
        <v>63</v>
      </c>
      <c r="AC466" s="979"/>
      <c r="AD466" s="1533" t="str">
        <f>+IF(Z467&gt;Z466,"SUPERADA",IF(Z467=Z466,"EQUILIBRADA",IF(Z467&lt;Z466,"PARA MEJORAR")))</f>
        <v>EQUILIBRADA</v>
      </c>
      <c r="AE466" s="998" t="s">
        <v>553</v>
      </c>
    </row>
    <row r="467" spans="1:31" ht="24.95" customHeight="1" x14ac:dyDescent="0.2">
      <c r="A467" s="1249"/>
      <c r="B467" s="1404"/>
      <c r="C467" s="1413"/>
      <c r="D467" s="1396"/>
      <c r="E467" s="1396"/>
      <c r="F467" s="1396"/>
      <c r="G467" s="1385"/>
      <c r="H467" s="1387"/>
      <c r="I467" s="823" t="s">
        <v>601</v>
      </c>
      <c r="J467" s="824"/>
      <c r="K467" s="825"/>
      <c r="L467" s="826">
        <v>1</v>
      </c>
      <c r="M467" s="827"/>
      <c r="N467" s="825"/>
      <c r="O467" s="826">
        <v>1</v>
      </c>
      <c r="P467" s="827"/>
      <c r="Q467" s="825"/>
      <c r="R467" s="826"/>
      <c r="S467" s="827"/>
      <c r="T467" s="825"/>
      <c r="U467" s="828"/>
      <c r="V467" s="829">
        <f>SUM(J467:L467)*H466</f>
        <v>0.2</v>
      </c>
      <c r="W467" s="830">
        <f>SUM(M467:O467)*H466</f>
        <v>0.2</v>
      </c>
      <c r="X467" s="830">
        <f>SUM(P467:R467)*H466</f>
        <v>0</v>
      </c>
      <c r="Y467" s="830">
        <f>SUM(S467:U467)*H466</f>
        <v>0</v>
      </c>
      <c r="Z467" s="964">
        <f t="shared" ref="Z467" si="231">MAX(V467:Y467)</f>
        <v>0.2</v>
      </c>
      <c r="AA467" s="1381"/>
      <c r="AB467" s="1415"/>
      <c r="AC467" s="980"/>
      <c r="AD467" s="1534"/>
      <c r="AE467" s="998" t="s">
        <v>553</v>
      </c>
    </row>
    <row r="468" spans="1:31" ht="24.95" customHeight="1" x14ac:dyDescent="0.2">
      <c r="A468" s="1249"/>
      <c r="B468" s="1404"/>
      <c r="C468" s="1413"/>
      <c r="D468" s="1396"/>
      <c r="E468" s="1396"/>
      <c r="F468" s="1396"/>
      <c r="G468" s="1385" t="s">
        <v>786</v>
      </c>
      <c r="H468" s="1387">
        <v>0.2</v>
      </c>
      <c r="I468" s="838" t="s">
        <v>600</v>
      </c>
      <c r="J468" s="839"/>
      <c r="K468" s="840"/>
      <c r="L468" s="841">
        <v>0.13</v>
      </c>
      <c r="M468" s="842"/>
      <c r="N468" s="840"/>
      <c r="O468" s="841">
        <v>0.74</v>
      </c>
      <c r="P468" s="842"/>
      <c r="Q468" s="840"/>
      <c r="R468" s="841">
        <v>1</v>
      </c>
      <c r="S468" s="842"/>
      <c r="T468" s="840"/>
      <c r="U468" s="843">
        <v>1</v>
      </c>
      <c r="V468" s="844">
        <f>SUM(J468:L468)*H468</f>
        <v>2.6000000000000002E-2</v>
      </c>
      <c r="W468" s="845">
        <f>SUM(M468:O468)*H468</f>
        <v>0.14799999999999999</v>
      </c>
      <c r="X468" s="845">
        <f>SUM(P468:R468)*H468</f>
        <v>0.2</v>
      </c>
      <c r="Y468" s="845">
        <f>SUM(S468:U468)*H468</f>
        <v>0.2</v>
      </c>
      <c r="Z468" s="965">
        <f>MAX(V468:Y468)</f>
        <v>0.2</v>
      </c>
      <c r="AA468" s="1381"/>
      <c r="AB468" s="1415"/>
      <c r="AC468" s="980"/>
      <c r="AD468" s="1534" t="str">
        <f>+IF(Z469&gt;Z468,"SUPERADA",IF(Z469=Z468,"EQUILIBRADA",IF(Z469&lt;Z468,"PARA MEJORAR")))</f>
        <v>PARA MEJORAR</v>
      </c>
      <c r="AE468" s="998" t="s">
        <v>553</v>
      </c>
    </row>
    <row r="469" spans="1:31" ht="24.95" customHeight="1" x14ac:dyDescent="0.2">
      <c r="A469" s="1249"/>
      <c r="B469" s="1404"/>
      <c r="C469" s="1413"/>
      <c r="D469" s="1396"/>
      <c r="E469" s="1396"/>
      <c r="F469" s="1396"/>
      <c r="G469" s="1385"/>
      <c r="H469" s="1387"/>
      <c r="I469" s="823" t="s">
        <v>601</v>
      </c>
      <c r="J469" s="824"/>
      <c r="K469" s="825"/>
      <c r="L469" s="826">
        <v>0.13</v>
      </c>
      <c r="M469" s="827"/>
      <c r="N469" s="825"/>
      <c r="O469" s="826">
        <v>0.91</v>
      </c>
      <c r="P469" s="827"/>
      <c r="Q469" s="825"/>
      <c r="R469" s="826"/>
      <c r="S469" s="827"/>
      <c r="T469" s="825"/>
      <c r="U469" s="828"/>
      <c r="V469" s="829">
        <f>SUM(J469:L469)*H468</f>
        <v>2.6000000000000002E-2</v>
      </c>
      <c r="W469" s="830">
        <f>SUM(M469:O469)*H468</f>
        <v>0.18200000000000002</v>
      </c>
      <c r="X469" s="830">
        <f>SUM(P469:R469)*H468</f>
        <v>0</v>
      </c>
      <c r="Y469" s="830">
        <f>SUM(S469:U469)*H468</f>
        <v>0</v>
      </c>
      <c r="Z469" s="964">
        <f t="shared" ref="Z469" si="232">MAX(V469:Y469)</f>
        <v>0.18200000000000002</v>
      </c>
      <c r="AA469" s="1381"/>
      <c r="AB469" s="1415"/>
      <c r="AC469" s="980"/>
      <c r="AD469" s="1534"/>
      <c r="AE469" s="998" t="s">
        <v>553</v>
      </c>
    </row>
    <row r="470" spans="1:31" ht="24.95" customHeight="1" x14ac:dyDescent="0.2">
      <c r="A470" s="1249"/>
      <c r="B470" s="1404"/>
      <c r="C470" s="1413"/>
      <c r="D470" s="1396"/>
      <c r="E470" s="1396"/>
      <c r="F470" s="1396"/>
      <c r="G470" s="1385" t="s">
        <v>787</v>
      </c>
      <c r="H470" s="1387">
        <v>0.2</v>
      </c>
      <c r="I470" s="838" t="s">
        <v>600</v>
      </c>
      <c r="J470" s="839"/>
      <c r="K470" s="840"/>
      <c r="L470" s="841"/>
      <c r="M470" s="842"/>
      <c r="N470" s="840"/>
      <c r="O470" s="841"/>
      <c r="P470" s="842"/>
      <c r="Q470" s="840"/>
      <c r="R470" s="841">
        <v>1</v>
      </c>
      <c r="S470" s="842"/>
      <c r="T470" s="840"/>
      <c r="U470" s="843">
        <v>1</v>
      </c>
      <c r="V470" s="844">
        <f>SUM(J470:L470)*H470</f>
        <v>0</v>
      </c>
      <c r="W470" s="845">
        <f>SUM(M470:O470)*H470</f>
        <v>0</v>
      </c>
      <c r="X470" s="845">
        <f>SUM(P470:R470)*H470</f>
        <v>0.2</v>
      </c>
      <c r="Y470" s="845">
        <f>SUM(S470:U470)*H470</f>
        <v>0.2</v>
      </c>
      <c r="Z470" s="965">
        <f>MAX(V470:Y470)</f>
        <v>0.2</v>
      </c>
      <c r="AA470" s="1381"/>
      <c r="AB470" s="1415"/>
      <c r="AC470" s="980"/>
      <c r="AD470" s="1534" t="str">
        <f>+IF(Z471&gt;Z470,"SUPERADA",IF(Z471=Z470,"EQUILIBRADA",IF(Z471&lt;Z470,"PARA MEJORAR")))</f>
        <v>PARA MEJORAR</v>
      </c>
      <c r="AE470" s="998" t="s">
        <v>553</v>
      </c>
    </row>
    <row r="471" spans="1:31" ht="24.95" customHeight="1" x14ac:dyDescent="0.2">
      <c r="A471" s="1249"/>
      <c r="B471" s="1404"/>
      <c r="C471" s="1413"/>
      <c r="D471" s="1396"/>
      <c r="E471" s="1396"/>
      <c r="F471" s="1396"/>
      <c r="G471" s="1385"/>
      <c r="H471" s="1387"/>
      <c r="I471" s="823" t="s">
        <v>601</v>
      </c>
      <c r="J471" s="824"/>
      <c r="K471" s="825"/>
      <c r="L471" s="826"/>
      <c r="M471" s="827"/>
      <c r="N471" s="825"/>
      <c r="O471" s="826"/>
      <c r="P471" s="827"/>
      <c r="Q471" s="825"/>
      <c r="R471" s="826"/>
      <c r="S471" s="827"/>
      <c r="T471" s="825"/>
      <c r="U471" s="828"/>
      <c r="V471" s="829">
        <f>SUM(J471:L471)*H470</f>
        <v>0</v>
      </c>
      <c r="W471" s="830">
        <f>SUM(M471:O471)*H470</f>
        <v>0</v>
      </c>
      <c r="X471" s="830">
        <f>SUM(P471:R471)*H470</f>
        <v>0</v>
      </c>
      <c r="Y471" s="830">
        <f>SUM(S471:U471)*H470</f>
        <v>0</v>
      </c>
      <c r="Z471" s="964">
        <f t="shared" ref="Z471" si="233">MAX(V471:Y471)</f>
        <v>0</v>
      </c>
      <c r="AA471" s="1381"/>
      <c r="AB471" s="1415"/>
      <c r="AC471" s="980"/>
      <c r="AD471" s="1534"/>
      <c r="AE471" s="998" t="s">
        <v>553</v>
      </c>
    </row>
    <row r="472" spans="1:31" ht="24.95" customHeight="1" x14ac:dyDescent="0.2">
      <c r="A472" s="1249"/>
      <c r="B472" s="1404"/>
      <c r="C472" s="1413"/>
      <c r="D472" s="1396"/>
      <c r="E472" s="1396"/>
      <c r="F472" s="1396"/>
      <c r="G472" s="1385" t="s">
        <v>788</v>
      </c>
      <c r="H472" s="1387">
        <v>0.2</v>
      </c>
      <c r="I472" s="838" t="s">
        <v>600</v>
      </c>
      <c r="J472" s="839"/>
      <c r="K472" s="840"/>
      <c r="L472" s="841"/>
      <c r="M472" s="842"/>
      <c r="N472" s="840"/>
      <c r="O472" s="841"/>
      <c r="P472" s="842"/>
      <c r="Q472" s="840"/>
      <c r="R472" s="841">
        <v>1</v>
      </c>
      <c r="S472" s="842"/>
      <c r="T472" s="840"/>
      <c r="U472" s="843">
        <v>1</v>
      </c>
      <c r="V472" s="844">
        <f>SUM(J472:L472)*H472</f>
        <v>0</v>
      </c>
      <c r="W472" s="845">
        <f>SUM(M472:O472)*H472</f>
        <v>0</v>
      </c>
      <c r="X472" s="845">
        <f>SUM(P472:R472)*H472</f>
        <v>0.2</v>
      </c>
      <c r="Y472" s="845">
        <f>SUM(S472:U472)*H472</f>
        <v>0.2</v>
      </c>
      <c r="Z472" s="965">
        <f>MAX(V472:Y472)</f>
        <v>0.2</v>
      </c>
      <c r="AA472" s="1381"/>
      <c r="AB472" s="1415"/>
      <c r="AC472" s="980"/>
      <c r="AD472" s="1534" t="str">
        <f>+IF(Z473&gt;Z472,"SUPERADA",IF(Z473=Z472,"EQUILIBRADA",IF(Z473&lt;Z472,"PARA MEJORAR")))</f>
        <v>PARA MEJORAR</v>
      </c>
      <c r="AE472" s="998" t="s">
        <v>553</v>
      </c>
    </row>
    <row r="473" spans="1:31" ht="24.95" customHeight="1" x14ac:dyDescent="0.2">
      <c r="A473" s="1249"/>
      <c r="B473" s="1404"/>
      <c r="C473" s="1413"/>
      <c r="D473" s="1396"/>
      <c r="E473" s="1396"/>
      <c r="F473" s="1396"/>
      <c r="G473" s="1385"/>
      <c r="H473" s="1387"/>
      <c r="I473" s="823" t="s">
        <v>601</v>
      </c>
      <c r="J473" s="824"/>
      <c r="K473" s="825"/>
      <c r="L473" s="826"/>
      <c r="M473" s="827"/>
      <c r="N473" s="825"/>
      <c r="O473" s="826"/>
      <c r="P473" s="827"/>
      <c r="Q473" s="825"/>
      <c r="R473" s="826"/>
      <c r="S473" s="827"/>
      <c r="T473" s="825"/>
      <c r="U473" s="828"/>
      <c r="V473" s="829">
        <f>SUM(J473:L473)*H472</f>
        <v>0</v>
      </c>
      <c r="W473" s="830">
        <f>SUM(M473:O473)*H472</f>
        <v>0</v>
      </c>
      <c r="X473" s="830">
        <f>SUM(P473:R473)*H472</f>
        <v>0</v>
      </c>
      <c r="Y473" s="830">
        <f>SUM(S473:U473)*H472</f>
        <v>0</v>
      </c>
      <c r="Z473" s="964">
        <f t="shared" ref="Z473" si="234">MAX(V473:Y473)</f>
        <v>0</v>
      </c>
      <c r="AA473" s="1381"/>
      <c r="AB473" s="1415"/>
      <c r="AC473" s="980"/>
      <c r="AD473" s="1534"/>
      <c r="AE473" s="998" t="s">
        <v>553</v>
      </c>
    </row>
    <row r="474" spans="1:31" ht="24.95" customHeight="1" x14ac:dyDescent="0.2">
      <c r="A474" s="1249"/>
      <c r="B474" s="1404"/>
      <c r="C474" s="1413"/>
      <c r="D474" s="1396"/>
      <c r="E474" s="1396"/>
      <c r="F474" s="1396"/>
      <c r="G474" s="1385" t="s">
        <v>789</v>
      </c>
      <c r="H474" s="1387">
        <v>0.2</v>
      </c>
      <c r="I474" s="838" t="s">
        <v>600</v>
      </c>
      <c r="J474" s="839"/>
      <c r="K474" s="840"/>
      <c r="L474" s="841"/>
      <c r="M474" s="842"/>
      <c r="N474" s="840"/>
      <c r="O474" s="841"/>
      <c r="P474" s="842"/>
      <c r="Q474" s="840"/>
      <c r="R474" s="841">
        <v>1</v>
      </c>
      <c r="S474" s="842"/>
      <c r="T474" s="840"/>
      <c r="U474" s="843">
        <v>1</v>
      </c>
      <c r="V474" s="844">
        <f>SUM(J474:L474)*H474</f>
        <v>0</v>
      </c>
      <c r="W474" s="845">
        <f>SUM(M474:O474)*H474</f>
        <v>0</v>
      </c>
      <c r="X474" s="845">
        <f>SUM(P474:R474)*H474</f>
        <v>0.2</v>
      </c>
      <c r="Y474" s="845">
        <f>SUM(S474:U474)*H474</f>
        <v>0.2</v>
      </c>
      <c r="Z474" s="965">
        <f>MAX(V474:Y474)</f>
        <v>0.2</v>
      </c>
      <c r="AA474" s="1381"/>
      <c r="AB474" s="1415"/>
      <c r="AC474" s="980"/>
      <c r="AD474" s="1534" t="str">
        <f>+IF(Z475&gt;Z474,"SUPERADA",IF(Z475=Z474,"EQUILIBRADA",IF(Z475&lt;Z474,"PARA MEJORAR")))</f>
        <v>PARA MEJORAR</v>
      </c>
      <c r="AE474" s="998" t="s">
        <v>553</v>
      </c>
    </row>
    <row r="475" spans="1:31" ht="24.95" customHeight="1" thickBot="1" x14ac:dyDescent="0.25">
      <c r="A475" s="1249"/>
      <c r="B475" s="1404"/>
      <c r="C475" s="1413"/>
      <c r="D475" s="1396"/>
      <c r="E475" s="1396"/>
      <c r="F475" s="1396"/>
      <c r="G475" s="1386"/>
      <c r="H475" s="1388"/>
      <c r="I475" s="847" t="s">
        <v>601</v>
      </c>
      <c r="J475" s="848"/>
      <c r="K475" s="849"/>
      <c r="L475" s="850"/>
      <c r="M475" s="851"/>
      <c r="N475" s="849"/>
      <c r="O475" s="850"/>
      <c r="P475" s="851"/>
      <c r="Q475" s="849"/>
      <c r="R475" s="850"/>
      <c r="S475" s="851"/>
      <c r="T475" s="849"/>
      <c r="U475" s="852"/>
      <c r="V475" s="853">
        <f>SUM(J475:L475)*H474</f>
        <v>0</v>
      </c>
      <c r="W475" s="854">
        <f>SUM(M475:O475)*H474</f>
        <v>0</v>
      </c>
      <c r="X475" s="854">
        <f>SUM(P475:R475)*H474</f>
        <v>0</v>
      </c>
      <c r="Y475" s="854">
        <f>SUM(S475:U475)*H474</f>
        <v>0</v>
      </c>
      <c r="Z475" s="966">
        <f t="shared" ref="Z475" si="235">MAX(V475:Y475)</f>
        <v>0</v>
      </c>
      <c r="AA475" s="1414"/>
      <c r="AB475" s="1416"/>
      <c r="AC475" s="981"/>
      <c r="AD475" s="1535"/>
      <c r="AE475" s="998" t="s">
        <v>553</v>
      </c>
    </row>
    <row r="476" spans="1:31" ht="24.95" customHeight="1" x14ac:dyDescent="0.2">
      <c r="A476" s="1249"/>
      <c r="B476" s="1404"/>
      <c r="C476" s="1421" t="s">
        <v>38</v>
      </c>
      <c r="D476" s="1419" t="s">
        <v>65</v>
      </c>
      <c r="E476" s="1419" t="s">
        <v>450</v>
      </c>
      <c r="F476" s="1419" t="s">
        <v>66</v>
      </c>
      <c r="G476" s="1393" t="s">
        <v>790</v>
      </c>
      <c r="H476" s="1417">
        <v>0.1</v>
      </c>
      <c r="I476" s="815" t="s">
        <v>600</v>
      </c>
      <c r="J476" s="816"/>
      <c r="K476" s="817"/>
      <c r="L476" s="835"/>
      <c r="M476" s="819"/>
      <c r="N476" s="817"/>
      <c r="O476" s="818"/>
      <c r="P476" s="819"/>
      <c r="Q476" s="817"/>
      <c r="R476" s="818"/>
      <c r="S476" s="819"/>
      <c r="T476" s="817"/>
      <c r="U476" s="820">
        <v>1</v>
      </c>
      <c r="V476" s="871">
        <f>SUM(J476:L476)*H476</f>
        <v>0</v>
      </c>
      <c r="W476" s="872">
        <f>SUM(M476:O476)*H476</f>
        <v>0</v>
      </c>
      <c r="X476" s="872">
        <f>SUM(P476:R476)*H476</f>
        <v>0</v>
      </c>
      <c r="Y476" s="872">
        <f>SUM(S476:U476)*H476</f>
        <v>0.1</v>
      </c>
      <c r="Z476" s="967">
        <f>MAX(V476:Y476)</f>
        <v>0.1</v>
      </c>
      <c r="AA476" s="1380" t="s">
        <v>1176</v>
      </c>
      <c r="AB476" s="1423">
        <v>64</v>
      </c>
      <c r="AC476" s="979"/>
      <c r="AD476" s="1533" t="str">
        <f>+IF(Z477&gt;Z476,"SUPERADA",IF(Z477=Z476,"EQUILIBRADA",IF(Z477&lt;Z476,"PARA MEJORAR")))</f>
        <v>PARA MEJORAR</v>
      </c>
      <c r="AE476" s="998" t="s">
        <v>553</v>
      </c>
    </row>
    <row r="477" spans="1:31" ht="24.95" customHeight="1" x14ac:dyDescent="0.2">
      <c r="A477" s="1249"/>
      <c r="B477" s="1404"/>
      <c r="C477" s="1413"/>
      <c r="D477" s="1396"/>
      <c r="E477" s="1396"/>
      <c r="F477" s="1396"/>
      <c r="G477" s="1385"/>
      <c r="H477" s="1387"/>
      <c r="I477" s="823" t="s">
        <v>601</v>
      </c>
      <c r="J477" s="824"/>
      <c r="K477" s="825"/>
      <c r="L477" s="826"/>
      <c r="M477" s="827"/>
      <c r="N477" s="825"/>
      <c r="O477" s="826"/>
      <c r="P477" s="827"/>
      <c r="Q477" s="825"/>
      <c r="R477" s="826"/>
      <c r="S477" s="827"/>
      <c r="T477" s="825"/>
      <c r="U477" s="828"/>
      <c r="V477" s="829">
        <f>SUM(J477:L477)*H476</f>
        <v>0</v>
      </c>
      <c r="W477" s="830">
        <f>SUM(M477:O477)*H476</f>
        <v>0</v>
      </c>
      <c r="X477" s="830">
        <f>SUM(P477:R477)*H476</f>
        <v>0</v>
      </c>
      <c r="Y477" s="830">
        <f>SUM(S477:U477)*H476</f>
        <v>0</v>
      </c>
      <c r="Z477" s="964">
        <f t="shared" ref="Z477" si="236">MAX(V477:Y477)</f>
        <v>0</v>
      </c>
      <c r="AA477" s="1381"/>
      <c r="AB477" s="1424"/>
      <c r="AC477" s="980"/>
      <c r="AD477" s="1534"/>
      <c r="AE477" s="998" t="s">
        <v>553</v>
      </c>
    </row>
    <row r="478" spans="1:31" ht="24.95" customHeight="1" x14ac:dyDescent="0.2">
      <c r="A478" s="1249"/>
      <c r="B478" s="1404"/>
      <c r="C478" s="1413"/>
      <c r="D478" s="1396"/>
      <c r="E478" s="1396"/>
      <c r="F478" s="1396"/>
      <c r="G478" s="1385" t="s">
        <v>791</v>
      </c>
      <c r="H478" s="1387">
        <v>0.2</v>
      </c>
      <c r="I478" s="838" t="s">
        <v>600</v>
      </c>
      <c r="J478" s="839"/>
      <c r="K478" s="840"/>
      <c r="L478" s="906"/>
      <c r="M478" s="842"/>
      <c r="N478" s="840"/>
      <c r="O478" s="841"/>
      <c r="P478" s="842"/>
      <c r="Q478" s="840"/>
      <c r="R478" s="841"/>
      <c r="S478" s="842"/>
      <c r="T478" s="840"/>
      <c r="U478" s="843">
        <v>1</v>
      </c>
      <c r="V478" s="844">
        <f>SUM(J478:L478)*H478</f>
        <v>0</v>
      </c>
      <c r="W478" s="845">
        <f>SUM(M478:O478)*H478</f>
        <v>0</v>
      </c>
      <c r="X478" s="845">
        <f>SUM(P478:R478)*H478</f>
        <v>0</v>
      </c>
      <c r="Y478" s="845">
        <f>SUM(S478:U478)*H478</f>
        <v>0.2</v>
      </c>
      <c r="Z478" s="965">
        <f>MAX(V478:Y478)</f>
        <v>0.2</v>
      </c>
      <c r="AA478" s="1381"/>
      <c r="AB478" s="1424"/>
      <c r="AC478" s="980"/>
      <c r="AD478" s="1534" t="str">
        <f>+IF(Z479&gt;Z478,"SUPERADA",IF(Z479=Z478,"EQUILIBRADA",IF(Z479&lt;Z478,"PARA MEJORAR")))</f>
        <v>PARA MEJORAR</v>
      </c>
      <c r="AE478" s="998" t="s">
        <v>553</v>
      </c>
    </row>
    <row r="479" spans="1:31" ht="24.95" customHeight="1" x14ac:dyDescent="0.2">
      <c r="A479" s="1249"/>
      <c r="B479" s="1404"/>
      <c r="C479" s="1413"/>
      <c r="D479" s="1396"/>
      <c r="E479" s="1396"/>
      <c r="F479" s="1396"/>
      <c r="G479" s="1385"/>
      <c r="H479" s="1387"/>
      <c r="I479" s="823" t="s">
        <v>601</v>
      </c>
      <c r="J479" s="824"/>
      <c r="K479" s="825"/>
      <c r="L479" s="826"/>
      <c r="M479" s="827"/>
      <c r="N479" s="825"/>
      <c r="O479" s="826"/>
      <c r="P479" s="827"/>
      <c r="Q479" s="825"/>
      <c r="R479" s="826"/>
      <c r="S479" s="827"/>
      <c r="T479" s="825"/>
      <c r="U479" s="828"/>
      <c r="V479" s="829">
        <f>SUM(J479:L479)*H478</f>
        <v>0</v>
      </c>
      <c r="W479" s="830">
        <f>SUM(M479:O479)*H478</f>
        <v>0</v>
      </c>
      <c r="X479" s="830">
        <f>SUM(P479:R479)*H478</f>
        <v>0</v>
      </c>
      <c r="Y479" s="830">
        <f>SUM(S479:U479)*H478</f>
        <v>0</v>
      </c>
      <c r="Z479" s="964">
        <f t="shared" ref="Z479" si="237">MAX(V479:Y479)</f>
        <v>0</v>
      </c>
      <c r="AA479" s="1381"/>
      <c r="AB479" s="1424"/>
      <c r="AC479" s="980"/>
      <c r="AD479" s="1534"/>
      <c r="AE479" s="998" t="s">
        <v>553</v>
      </c>
    </row>
    <row r="480" spans="1:31" ht="24.95" customHeight="1" x14ac:dyDescent="0.2">
      <c r="A480" s="1249"/>
      <c r="B480" s="1404"/>
      <c r="C480" s="1413"/>
      <c r="D480" s="1396"/>
      <c r="E480" s="1396"/>
      <c r="F480" s="1396"/>
      <c r="G480" s="1385" t="s">
        <v>792</v>
      </c>
      <c r="H480" s="1387">
        <v>0.3</v>
      </c>
      <c r="I480" s="838" t="s">
        <v>600</v>
      </c>
      <c r="J480" s="839"/>
      <c r="K480" s="840"/>
      <c r="L480" s="906"/>
      <c r="M480" s="842"/>
      <c r="N480" s="840"/>
      <c r="O480" s="841"/>
      <c r="P480" s="842"/>
      <c r="Q480" s="840"/>
      <c r="R480" s="841"/>
      <c r="S480" s="842"/>
      <c r="T480" s="840"/>
      <c r="U480" s="843">
        <v>1</v>
      </c>
      <c r="V480" s="844">
        <f>SUM(J480:L480)*H480</f>
        <v>0</v>
      </c>
      <c r="W480" s="845">
        <f>SUM(M480:O480)*H480</f>
        <v>0</v>
      </c>
      <c r="X480" s="845">
        <f>SUM(P480:R480)*H480</f>
        <v>0</v>
      </c>
      <c r="Y480" s="845">
        <f>SUM(S480:U480)*H480</f>
        <v>0.3</v>
      </c>
      <c r="Z480" s="965">
        <f>MAX(V480:Y480)</f>
        <v>0.3</v>
      </c>
      <c r="AA480" s="1381"/>
      <c r="AB480" s="1424"/>
      <c r="AC480" s="980"/>
      <c r="AD480" s="1534" t="str">
        <f>+IF(Z481&gt;Z480,"SUPERADA",IF(Z481=Z480,"EQUILIBRADA",IF(Z481&lt;Z480,"PARA MEJORAR")))</f>
        <v>PARA MEJORAR</v>
      </c>
      <c r="AE480" s="998" t="s">
        <v>553</v>
      </c>
    </row>
    <row r="481" spans="1:31" ht="24.95" customHeight="1" x14ac:dyDescent="0.2">
      <c r="A481" s="1249"/>
      <c r="B481" s="1404"/>
      <c r="C481" s="1413"/>
      <c r="D481" s="1396"/>
      <c r="E481" s="1396"/>
      <c r="F481" s="1396"/>
      <c r="G481" s="1385"/>
      <c r="H481" s="1387"/>
      <c r="I481" s="823" t="s">
        <v>601</v>
      </c>
      <c r="J481" s="824"/>
      <c r="K481" s="825"/>
      <c r="L481" s="826"/>
      <c r="M481" s="827"/>
      <c r="N481" s="825"/>
      <c r="O481" s="826"/>
      <c r="P481" s="827"/>
      <c r="Q481" s="825"/>
      <c r="R481" s="826"/>
      <c r="S481" s="827"/>
      <c r="T481" s="825"/>
      <c r="U481" s="828"/>
      <c r="V481" s="829">
        <f>SUM(J481:L481)*H480</f>
        <v>0</v>
      </c>
      <c r="W481" s="830">
        <f>SUM(M481:O481)*H480</f>
        <v>0</v>
      </c>
      <c r="X481" s="830">
        <f>SUM(P481:R481)*H480</f>
        <v>0</v>
      </c>
      <c r="Y481" s="830">
        <f>SUM(S481:U481)*H480</f>
        <v>0</v>
      </c>
      <c r="Z481" s="964">
        <f t="shared" ref="Z481" si="238">MAX(V481:Y481)</f>
        <v>0</v>
      </c>
      <c r="AA481" s="1381"/>
      <c r="AB481" s="1424"/>
      <c r="AC481" s="980"/>
      <c r="AD481" s="1534"/>
      <c r="AE481" s="998" t="s">
        <v>553</v>
      </c>
    </row>
    <row r="482" spans="1:31" ht="24.95" customHeight="1" x14ac:dyDescent="0.2">
      <c r="A482" s="1249"/>
      <c r="B482" s="1404"/>
      <c r="C482" s="1413"/>
      <c r="D482" s="1396"/>
      <c r="E482" s="1396"/>
      <c r="F482" s="1396"/>
      <c r="G482" s="1385" t="s">
        <v>793</v>
      </c>
      <c r="H482" s="1387">
        <v>0.4</v>
      </c>
      <c r="I482" s="838" t="s">
        <v>600</v>
      </c>
      <c r="J482" s="839"/>
      <c r="K482" s="840"/>
      <c r="L482" s="906"/>
      <c r="M482" s="842"/>
      <c r="N482" s="840"/>
      <c r="O482" s="841"/>
      <c r="P482" s="842"/>
      <c r="Q482" s="840"/>
      <c r="R482" s="841"/>
      <c r="S482" s="842"/>
      <c r="T482" s="840"/>
      <c r="U482" s="843">
        <v>1</v>
      </c>
      <c r="V482" s="844">
        <f>SUM(J482:L482)*H482</f>
        <v>0</v>
      </c>
      <c r="W482" s="845">
        <f>SUM(M482:O482)*H482</f>
        <v>0</v>
      </c>
      <c r="X482" s="845">
        <f>SUM(P482:R482)*H482</f>
        <v>0</v>
      </c>
      <c r="Y482" s="845">
        <f>SUM(S482:U482)*H482</f>
        <v>0.4</v>
      </c>
      <c r="Z482" s="965">
        <f>MAX(V482:Y482)</f>
        <v>0.4</v>
      </c>
      <c r="AA482" s="1381"/>
      <c r="AB482" s="1424"/>
      <c r="AC482" s="980"/>
      <c r="AD482" s="1534" t="str">
        <f>+IF(Z483&gt;Z482,"SUPERADA",IF(Z483=Z482,"EQUILIBRADA",IF(Z483&lt;Z482,"PARA MEJORAR")))</f>
        <v>PARA MEJORAR</v>
      </c>
      <c r="AE482" s="998" t="s">
        <v>553</v>
      </c>
    </row>
    <row r="483" spans="1:31" ht="24.95" customHeight="1" thickBot="1" x14ac:dyDescent="0.25">
      <c r="A483" s="1249"/>
      <c r="B483" s="1404"/>
      <c r="C483" s="1413"/>
      <c r="D483" s="1396"/>
      <c r="E483" s="1396"/>
      <c r="F483" s="1396"/>
      <c r="G483" s="1386"/>
      <c r="H483" s="1388"/>
      <c r="I483" s="847" t="s">
        <v>601</v>
      </c>
      <c r="J483" s="848"/>
      <c r="K483" s="849"/>
      <c r="L483" s="907"/>
      <c r="M483" s="851"/>
      <c r="N483" s="849"/>
      <c r="O483" s="850"/>
      <c r="P483" s="851"/>
      <c r="Q483" s="849"/>
      <c r="R483" s="850"/>
      <c r="S483" s="851"/>
      <c r="T483" s="849"/>
      <c r="U483" s="852"/>
      <c r="V483" s="853">
        <f>SUM(J483:L483)*H482</f>
        <v>0</v>
      </c>
      <c r="W483" s="854">
        <f>SUM(M483:O483)*H482</f>
        <v>0</v>
      </c>
      <c r="X483" s="854">
        <f>SUM(P483:R483)*H482</f>
        <v>0</v>
      </c>
      <c r="Y483" s="854">
        <f>SUM(S483:U483)*H482</f>
        <v>0</v>
      </c>
      <c r="Z483" s="966">
        <f t="shared" ref="Z483" si="239">MAX(V483:Y483)</f>
        <v>0</v>
      </c>
      <c r="AA483" s="1414"/>
      <c r="AB483" s="1425"/>
      <c r="AC483" s="981"/>
      <c r="AD483" s="1535"/>
      <c r="AE483" s="998" t="s">
        <v>553</v>
      </c>
    </row>
    <row r="484" spans="1:31" ht="24.95" customHeight="1" x14ac:dyDescent="0.2">
      <c r="A484" s="1249"/>
      <c r="B484" s="1404"/>
      <c r="C484" s="1421" t="s">
        <v>39</v>
      </c>
      <c r="D484" s="1419" t="s">
        <v>67</v>
      </c>
      <c r="E484" s="1419" t="s">
        <v>68</v>
      </c>
      <c r="F484" s="1419" t="s">
        <v>273</v>
      </c>
      <c r="G484" s="1393" t="s">
        <v>794</v>
      </c>
      <c r="H484" s="1417">
        <v>0.2</v>
      </c>
      <c r="I484" s="815" t="s">
        <v>600</v>
      </c>
      <c r="J484" s="816"/>
      <c r="K484" s="817"/>
      <c r="L484" s="818"/>
      <c r="M484" s="819"/>
      <c r="N484" s="817"/>
      <c r="O484" s="818"/>
      <c r="P484" s="819"/>
      <c r="Q484" s="817"/>
      <c r="R484" s="818"/>
      <c r="S484" s="819"/>
      <c r="T484" s="817"/>
      <c r="U484" s="820">
        <v>1</v>
      </c>
      <c r="V484" s="871">
        <f>SUM(J484:L484)*H484</f>
        <v>0</v>
      </c>
      <c r="W484" s="872">
        <f>SUM(M484:O484)*H484</f>
        <v>0</v>
      </c>
      <c r="X484" s="872">
        <f>SUM(P484:R484)*H484</f>
        <v>0</v>
      </c>
      <c r="Y484" s="872">
        <f>SUM(S484:U484)*H484</f>
        <v>0.2</v>
      </c>
      <c r="Z484" s="967">
        <f>MAX(V484:Y484)</f>
        <v>0.2</v>
      </c>
      <c r="AA484" s="1381" t="s">
        <v>551</v>
      </c>
      <c r="AB484" s="1423">
        <v>65</v>
      </c>
      <c r="AC484" s="979"/>
      <c r="AD484" s="1533" t="str">
        <f>+IF(Z485&gt;Z484,"SUPERADA",IF(Z485=Z484,"EQUILIBRADA",IF(Z485&lt;Z484,"PARA MEJORAR")))</f>
        <v>PARA MEJORAR</v>
      </c>
      <c r="AE484" s="998" t="s">
        <v>553</v>
      </c>
    </row>
    <row r="485" spans="1:31" ht="24.95" customHeight="1" x14ac:dyDescent="0.2">
      <c r="A485" s="1249"/>
      <c r="B485" s="1404"/>
      <c r="C485" s="1413"/>
      <c r="D485" s="1396"/>
      <c r="E485" s="1396"/>
      <c r="F485" s="1396"/>
      <c r="G485" s="1385"/>
      <c r="H485" s="1387"/>
      <c r="I485" s="823" t="s">
        <v>601</v>
      </c>
      <c r="J485" s="824"/>
      <c r="K485" s="825"/>
      <c r="L485" s="826"/>
      <c r="M485" s="827"/>
      <c r="N485" s="825"/>
      <c r="O485" s="826"/>
      <c r="P485" s="827"/>
      <c r="Q485" s="825"/>
      <c r="R485" s="826"/>
      <c r="S485" s="827"/>
      <c r="T485" s="825"/>
      <c r="U485" s="828"/>
      <c r="V485" s="829">
        <f>SUM(J485:L485)*H484</f>
        <v>0</v>
      </c>
      <c r="W485" s="830">
        <f>SUM(M485:O485)*H484</f>
        <v>0</v>
      </c>
      <c r="X485" s="830">
        <f>SUM(P485:R485)*H484</f>
        <v>0</v>
      </c>
      <c r="Y485" s="830">
        <f>SUM(S485:U485)*H484</f>
        <v>0</v>
      </c>
      <c r="Z485" s="964">
        <f t="shared" ref="Z485" si="240">MAX(V485:Y485)</f>
        <v>0</v>
      </c>
      <c r="AA485" s="1381"/>
      <c r="AB485" s="1424"/>
      <c r="AC485" s="980"/>
      <c r="AD485" s="1534"/>
      <c r="AE485" s="998" t="s">
        <v>553</v>
      </c>
    </row>
    <row r="486" spans="1:31" ht="24.95" customHeight="1" x14ac:dyDescent="0.2">
      <c r="A486" s="1249"/>
      <c r="B486" s="1404"/>
      <c r="C486" s="1413"/>
      <c r="D486" s="1396"/>
      <c r="E486" s="1396"/>
      <c r="F486" s="1396"/>
      <c r="G486" s="1385" t="s">
        <v>795</v>
      </c>
      <c r="H486" s="1387">
        <v>0.8</v>
      </c>
      <c r="I486" s="838" t="s">
        <v>600</v>
      </c>
      <c r="J486" s="839"/>
      <c r="K486" s="840"/>
      <c r="L486" s="906"/>
      <c r="M486" s="842"/>
      <c r="N486" s="840"/>
      <c r="O486" s="841"/>
      <c r="P486" s="842"/>
      <c r="Q486" s="840"/>
      <c r="R486" s="841"/>
      <c r="S486" s="842"/>
      <c r="T486" s="840"/>
      <c r="U486" s="843">
        <v>1</v>
      </c>
      <c r="V486" s="844">
        <f>SUM(J486:L486)*H486</f>
        <v>0</v>
      </c>
      <c r="W486" s="845">
        <f>SUM(M486:O486)*H486</f>
        <v>0</v>
      </c>
      <c r="X486" s="845">
        <f>SUM(P486:R486)*H486</f>
        <v>0</v>
      </c>
      <c r="Y486" s="845">
        <f>SUM(S486:U486)*H486</f>
        <v>0.8</v>
      </c>
      <c r="Z486" s="965">
        <f>MAX(V486:Y486)</f>
        <v>0.8</v>
      </c>
      <c r="AA486" s="1381"/>
      <c r="AB486" s="1424"/>
      <c r="AC486" s="980"/>
      <c r="AD486" s="1534" t="str">
        <f>+IF(Z487&gt;Z486,"SUPERADA",IF(Z487=Z486,"EQUILIBRADA",IF(Z487&lt;Z486,"PARA MEJORAR")))</f>
        <v>PARA MEJORAR</v>
      </c>
      <c r="AE486" s="998" t="s">
        <v>553</v>
      </c>
    </row>
    <row r="487" spans="1:31" ht="24.95" customHeight="1" thickBot="1" x14ac:dyDescent="0.25">
      <c r="A487" s="1249"/>
      <c r="B487" s="1405"/>
      <c r="C487" s="1422"/>
      <c r="D487" s="1420"/>
      <c r="E487" s="1420"/>
      <c r="F487" s="1420"/>
      <c r="G487" s="1386"/>
      <c r="H487" s="1388"/>
      <c r="I487" s="847" t="s">
        <v>601</v>
      </c>
      <c r="J487" s="848"/>
      <c r="K487" s="849"/>
      <c r="L487" s="907"/>
      <c r="M487" s="851"/>
      <c r="N487" s="849"/>
      <c r="O487" s="850"/>
      <c r="P487" s="851"/>
      <c r="Q487" s="849"/>
      <c r="R487" s="850"/>
      <c r="S487" s="851"/>
      <c r="T487" s="849"/>
      <c r="U487" s="852"/>
      <c r="V487" s="853">
        <f>SUM(J487:L487)*H486</f>
        <v>0</v>
      </c>
      <c r="W487" s="854">
        <f>SUM(M487:O487)*H486</f>
        <v>0</v>
      </c>
      <c r="X487" s="854">
        <f>SUM(P487:R487)*H486</f>
        <v>0</v>
      </c>
      <c r="Y487" s="854">
        <f>SUM(S487:U487)*H486</f>
        <v>0</v>
      </c>
      <c r="Z487" s="966">
        <f t="shared" ref="Z487" si="241">MAX(V487:Y487)</f>
        <v>0</v>
      </c>
      <c r="AA487" s="1381"/>
      <c r="AB487" s="1424"/>
      <c r="AC487" s="981"/>
      <c r="AD487" s="1535"/>
      <c r="AE487" s="998" t="s">
        <v>553</v>
      </c>
    </row>
    <row r="488" spans="1:31" ht="24.95" customHeight="1" x14ac:dyDescent="0.2">
      <c r="A488" s="1249"/>
      <c r="B488" s="1411" t="s">
        <v>1112</v>
      </c>
      <c r="C488" s="1411" t="s">
        <v>26</v>
      </c>
      <c r="D488" s="1426" t="s">
        <v>96</v>
      </c>
      <c r="E488" s="1426" t="s">
        <v>97</v>
      </c>
      <c r="F488" s="1426" t="s">
        <v>274</v>
      </c>
      <c r="G488" s="1429" t="s">
        <v>796</v>
      </c>
      <c r="H488" s="1428">
        <v>0.4</v>
      </c>
      <c r="I488" s="815" t="s">
        <v>600</v>
      </c>
      <c r="J488" s="816"/>
      <c r="K488" s="817"/>
      <c r="L488" s="818"/>
      <c r="M488" s="819"/>
      <c r="N488" s="817"/>
      <c r="O488" s="818"/>
      <c r="P488" s="819"/>
      <c r="Q488" s="817"/>
      <c r="R488" s="818">
        <v>0.3</v>
      </c>
      <c r="S488" s="819"/>
      <c r="T488" s="817"/>
      <c r="U488" s="820">
        <v>1</v>
      </c>
      <c r="V488" s="871">
        <f>SUM(J488:L488)*H488</f>
        <v>0</v>
      </c>
      <c r="W488" s="872">
        <f>SUM(M488:O488)*H488</f>
        <v>0</v>
      </c>
      <c r="X488" s="872">
        <f>SUM(P488:R488)*H488</f>
        <v>0.12</v>
      </c>
      <c r="Y488" s="872">
        <f>SUM(S488:U488)*H488</f>
        <v>0.4</v>
      </c>
      <c r="Z488" s="967">
        <f>MAX(V488:Y488)</f>
        <v>0.4</v>
      </c>
      <c r="AA488" s="1430" t="s">
        <v>125</v>
      </c>
      <c r="AB488" s="1382">
        <v>66</v>
      </c>
      <c r="AC488" s="979"/>
      <c r="AD488" s="1533" t="str">
        <f>+IF(Z489&gt;Z488,"SUPERADA",IF(Z489=Z488,"EQUILIBRADA",IF(Z489&lt;Z488,"PARA MEJORAR")))</f>
        <v>PARA MEJORAR</v>
      </c>
      <c r="AE488" s="999" t="s">
        <v>558</v>
      </c>
    </row>
    <row r="489" spans="1:31" ht="24.95" customHeight="1" x14ac:dyDescent="0.2">
      <c r="A489" s="1249"/>
      <c r="B489" s="1412"/>
      <c r="C489" s="1412"/>
      <c r="D489" s="1427"/>
      <c r="E489" s="1427"/>
      <c r="F489" s="1427"/>
      <c r="G489" s="1189"/>
      <c r="H489" s="1190"/>
      <c r="I489" s="823" t="s">
        <v>601</v>
      </c>
      <c r="J489" s="824"/>
      <c r="K489" s="825"/>
      <c r="L489" s="826"/>
      <c r="M489" s="827"/>
      <c r="N489" s="825"/>
      <c r="O489" s="826">
        <v>0.1</v>
      </c>
      <c r="P489" s="827"/>
      <c r="Q489" s="825"/>
      <c r="R489" s="826"/>
      <c r="S489" s="827"/>
      <c r="T489" s="825"/>
      <c r="U489" s="828"/>
      <c r="V489" s="829">
        <f>SUM(J489:L489)*H488</f>
        <v>0</v>
      </c>
      <c r="W489" s="830">
        <f>SUM(M489:O489)*H488</f>
        <v>4.0000000000000008E-2</v>
      </c>
      <c r="X489" s="830">
        <f>SUM(P489:R489)*H488</f>
        <v>0</v>
      </c>
      <c r="Y489" s="830">
        <f>SUM(S489:U489)*H488</f>
        <v>0</v>
      </c>
      <c r="Z489" s="964">
        <f t="shared" ref="Z489" si="242">MAX(V489:Y489)</f>
        <v>4.0000000000000008E-2</v>
      </c>
      <c r="AA489" s="1431"/>
      <c r="AB489" s="1384"/>
      <c r="AC489" s="980"/>
      <c r="AD489" s="1534"/>
      <c r="AE489" s="1000" t="s">
        <v>558</v>
      </c>
    </row>
    <row r="490" spans="1:31" ht="24.95" customHeight="1" x14ac:dyDescent="0.2">
      <c r="A490" s="1249"/>
      <c r="B490" s="1412"/>
      <c r="C490" s="1412"/>
      <c r="D490" s="1427"/>
      <c r="E490" s="1427"/>
      <c r="F490" s="1427"/>
      <c r="G490" s="1189" t="s">
        <v>797</v>
      </c>
      <c r="H490" s="1190">
        <v>0.6</v>
      </c>
      <c r="I490" s="838" t="s">
        <v>600</v>
      </c>
      <c r="J490" s="839"/>
      <c r="K490" s="840"/>
      <c r="L490" s="841"/>
      <c r="M490" s="842"/>
      <c r="N490" s="840"/>
      <c r="O490" s="841"/>
      <c r="P490" s="842"/>
      <c r="Q490" s="840"/>
      <c r="R490" s="841">
        <v>0.3</v>
      </c>
      <c r="S490" s="842"/>
      <c r="T490" s="840"/>
      <c r="U490" s="843">
        <v>1</v>
      </c>
      <c r="V490" s="844">
        <f>SUM(J490:L490)*H490</f>
        <v>0</v>
      </c>
      <c r="W490" s="845">
        <f>SUM(M490:O490)*H490</f>
        <v>0</v>
      </c>
      <c r="X490" s="845">
        <f>SUM(P490:R490)*H490</f>
        <v>0.18</v>
      </c>
      <c r="Y490" s="845">
        <f>SUM(S490:U490)*H490</f>
        <v>0.6</v>
      </c>
      <c r="Z490" s="965">
        <f>MAX(V490:Y490)</f>
        <v>0.6</v>
      </c>
      <c r="AA490" s="1431"/>
      <c r="AB490" s="1384"/>
      <c r="AC490" s="980"/>
      <c r="AD490" s="1534" t="str">
        <f>+IF(Z491&gt;Z490,"SUPERADA",IF(Z491=Z490,"EQUILIBRADA",IF(Z491&lt;Z490,"PARA MEJORAR")))</f>
        <v>PARA MEJORAR</v>
      </c>
      <c r="AE490" s="1000" t="s">
        <v>558</v>
      </c>
    </row>
    <row r="491" spans="1:31" ht="24.95" customHeight="1" thickBot="1" x14ac:dyDescent="0.25">
      <c r="A491" s="1249"/>
      <c r="B491" s="1412"/>
      <c r="C491" s="1412"/>
      <c r="D491" s="1427"/>
      <c r="E491" s="1427"/>
      <c r="F491" s="1427"/>
      <c r="G491" s="1198"/>
      <c r="H491" s="1197"/>
      <c r="I491" s="847" t="s">
        <v>601</v>
      </c>
      <c r="J491" s="848"/>
      <c r="K491" s="849"/>
      <c r="L491" s="850"/>
      <c r="M491" s="851"/>
      <c r="N491" s="849"/>
      <c r="O491" s="850"/>
      <c r="P491" s="851"/>
      <c r="Q491" s="849"/>
      <c r="R491" s="850"/>
      <c r="S491" s="851"/>
      <c r="T491" s="849"/>
      <c r="U491" s="852"/>
      <c r="V491" s="853">
        <f>SUM(J491:L491)*H490</f>
        <v>0</v>
      </c>
      <c r="W491" s="854">
        <f>SUM(M491:O491)*H490</f>
        <v>0</v>
      </c>
      <c r="X491" s="854">
        <f>SUM(P491:R491)*H490</f>
        <v>0</v>
      </c>
      <c r="Y491" s="854">
        <f>SUM(S491:U491)*H490</f>
        <v>0</v>
      </c>
      <c r="Z491" s="966">
        <f t="shared" ref="Z491" si="243">MAX(V491:Y491)</f>
        <v>0</v>
      </c>
      <c r="AA491" s="1431"/>
      <c r="AB491" s="1383"/>
      <c r="AC491" s="981"/>
      <c r="AD491" s="1535"/>
      <c r="AE491" s="1000" t="s">
        <v>558</v>
      </c>
    </row>
    <row r="492" spans="1:31" ht="24.95" customHeight="1" x14ac:dyDescent="0.2">
      <c r="A492" s="1249"/>
      <c r="B492" s="1412"/>
      <c r="C492" s="1412"/>
      <c r="D492" s="1426" t="s">
        <v>123</v>
      </c>
      <c r="E492" s="1426" t="s">
        <v>124</v>
      </c>
      <c r="F492" s="1426" t="s">
        <v>276</v>
      </c>
      <c r="G492" s="1201" t="s">
        <v>798</v>
      </c>
      <c r="H492" s="1202">
        <v>0.4</v>
      </c>
      <c r="I492" s="832" t="s">
        <v>600</v>
      </c>
      <c r="J492" s="833"/>
      <c r="K492" s="834"/>
      <c r="L492" s="835">
        <v>1</v>
      </c>
      <c r="M492" s="836"/>
      <c r="N492" s="834"/>
      <c r="O492" s="835">
        <v>1</v>
      </c>
      <c r="P492" s="836"/>
      <c r="Q492" s="834"/>
      <c r="R492" s="835">
        <v>1</v>
      </c>
      <c r="S492" s="836"/>
      <c r="T492" s="834"/>
      <c r="U492" s="837">
        <v>1</v>
      </c>
      <c r="V492" s="821">
        <f>SUM(J492:L492)*H492</f>
        <v>0.4</v>
      </c>
      <c r="W492" s="822">
        <f>SUM(M492:O492)*H492</f>
        <v>0.4</v>
      </c>
      <c r="X492" s="822">
        <f>SUM(P492:R492)*H492</f>
        <v>0.4</v>
      </c>
      <c r="Y492" s="822">
        <f>SUM(S492:U492)*H492</f>
        <v>0.4</v>
      </c>
      <c r="Z492" s="963">
        <f>MAX(V492:Y492)</f>
        <v>0.4</v>
      </c>
      <c r="AA492" s="1431"/>
      <c r="AB492" s="1275">
        <v>67</v>
      </c>
      <c r="AC492" s="979"/>
      <c r="AD492" s="1533" t="str">
        <f>+IF(Z493&gt;Z492,"SUPERADA",IF(Z493=Z492,"EQUILIBRADA",IF(Z493&lt;Z492,"PARA MEJORAR")))</f>
        <v>EQUILIBRADA</v>
      </c>
      <c r="AE492" s="1000" t="s">
        <v>558</v>
      </c>
    </row>
    <row r="493" spans="1:31" ht="24.95" customHeight="1" x14ac:dyDescent="0.2">
      <c r="A493" s="1249"/>
      <c r="B493" s="1412"/>
      <c r="C493" s="1412"/>
      <c r="D493" s="1427"/>
      <c r="E493" s="1427"/>
      <c r="F493" s="1427"/>
      <c r="G493" s="1189"/>
      <c r="H493" s="1190"/>
      <c r="I493" s="823" t="s">
        <v>601</v>
      </c>
      <c r="J493" s="824"/>
      <c r="K493" s="825"/>
      <c r="L493" s="826">
        <v>1</v>
      </c>
      <c r="M493" s="827"/>
      <c r="N493" s="825"/>
      <c r="O493" s="826">
        <v>1</v>
      </c>
      <c r="P493" s="827"/>
      <c r="Q493" s="825"/>
      <c r="R493" s="826"/>
      <c r="S493" s="827"/>
      <c r="T493" s="825"/>
      <c r="U493" s="828"/>
      <c r="V493" s="829">
        <f>SUM(J493:L493)*H492</f>
        <v>0.4</v>
      </c>
      <c r="W493" s="830">
        <f>SUM(M493:O493)*H492</f>
        <v>0.4</v>
      </c>
      <c r="X493" s="830">
        <f>SUM(P493:R493)*H492</f>
        <v>0</v>
      </c>
      <c r="Y493" s="830">
        <f>SUM(S493:U493)*H492</f>
        <v>0</v>
      </c>
      <c r="Z493" s="964">
        <f t="shared" ref="Z493" si="244">MAX(V493:Y493)</f>
        <v>0.4</v>
      </c>
      <c r="AA493" s="1431"/>
      <c r="AB493" s="1276"/>
      <c r="AC493" s="980"/>
      <c r="AD493" s="1534"/>
      <c r="AE493" s="1000" t="s">
        <v>558</v>
      </c>
    </row>
    <row r="494" spans="1:31" ht="24.95" customHeight="1" x14ac:dyDescent="0.2">
      <c r="A494" s="1249"/>
      <c r="B494" s="1412"/>
      <c r="C494" s="1412"/>
      <c r="D494" s="1427"/>
      <c r="E494" s="1427"/>
      <c r="F494" s="1427"/>
      <c r="G494" s="1189" t="s">
        <v>799</v>
      </c>
      <c r="H494" s="1190">
        <v>0.2</v>
      </c>
      <c r="I494" s="838" t="s">
        <v>600</v>
      </c>
      <c r="J494" s="839"/>
      <c r="K494" s="840"/>
      <c r="L494" s="841"/>
      <c r="M494" s="842"/>
      <c r="N494" s="840"/>
      <c r="O494" s="841">
        <v>1</v>
      </c>
      <c r="P494" s="842"/>
      <c r="Q494" s="840"/>
      <c r="R494" s="841">
        <v>1</v>
      </c>
      <c r="S494" s="842"/>
      <c r="T494" s="840"/>
      <c r="U494" s="843">
        <v>1</v>
      </c>
      <c r="V494" s="844">
        <f>SUM(J494:L494)*H494</f>
        <v>0</v>
      </c>
      <c r="W494" s="845">
        <f>SUM(M494:O494)*H494</f>
        <v>0.2</v>
      </c>
      <c r="X494" s="845">
        <f>SUM(P494:R494)*H494</f>
        <v>0.2</v>
      </c>
      <c r="Y494" s="845">
        <f>SUM(S494:U494)*H494</f>
        <v>0.2</v>
      </c>
      <c r="Z494" s="965">
        <f>MAX(V494:Y494)</f>
        <v>0.2</v>
      </c>
      <c r="AA494" s="1431"/>
      <c r="AB494" s="1276"/>
      <c r="AC494" s="980"/>
      <c r="AD494" s="1534" t="str">
        <f>+IF(Z495&gt;Z494,"SUPERADA",IF(Z495=Z494,"EQUILIBRADA",IF(Z495&lt;Z494,"PARA MEJORAR")))</f>
        <v>PARA MEJORAR</v>
      </c>
      <c r="AE494" s="1000" t="s">
        <v>558</v>
      </c>
    </row>
    <row r="495" spans="1:31" ht="24.95" customHeight="1" x14ac:dyDescent="0.2">
      <c r="A495" s="1249"/>
      <c r="B495" s="1412"/>
      <c r="C495" s="1412"/>
      <c r="D495" s="1427"/>
      <c r="E495" s="1427"/>
      <c r="F495" s="1427"/>
      <c r="G495" s="1189"/>
      <c r="H495" s="1190"/>
      <c r="I495" s="823" t="s">
        <v>601</v>
      </c>
      <c r="J495" s="824"/>
      <c r="K495" s="825"/>
      <c r="L495" s="826"/>
      <c r="M495" s="827"/>
      <c r="N495" s="825"/>
      <c r="O495" s="826">
        <v>0.1</v>
      </c>
      <c r="P495" s="827"/>
      <c r="Q495" s="825"/>
      <c r="R495" s="826"/>
      <c r="S495" s="827"/>
      <c r="T495" s="825"/>
      <c r="U495" s="828"/>
      <c r="V495" s="829">
        <f>SUM(J495:L495)*H494</f>
        <v>0</v>
      </c>
      <c r="W495" s="830">
        <f>SUM(M495:O495)*H494</f>
        <v>2.0000000000000004E-2</v>
      </c>
      <c r="X495" s="830">
        <f>SUM(P495:R495)*H494</f>
        <v>0</v>
      </c>
      <c r="Y495" s="830">
        <f>SUM(S495:U495)*H494</f>
        <v>0</v>
      </c>
      <c r="Z495" s="964">
        <f t="shared" ref="Z495" si="245">MAX(V495:Y495)</f>
        <v>2.0000000000000004E-2</v>
      </c>
      <c r="AA495" s="1431"/>
      <c r="AB495" s="1276"/>
      <c r="AC495" s="980"/>
      <c r="AD495" s="1534"/>
      <c r="AE495" s="1000" t="s">
        <v>558</v>
      </c>
    </row>
    <row r="496" spans="1:31" ht="24.95" customHeight="1" x14ac:dyDescent="0.2">
      <c r="A496" s="1249"/>
      <c r="B496" s="1412"/>
      <c r="C496" s="1412"/>
      <c r="D496" s="1427"/>
      <c r="E496" s="1427"/>
      <c r="F496" s="1427"/>
      <c r="G496" s="1189" t="s">
        <v>800</v>
      </c>
      <c r="H496" s="1190">
        <v>0.4</v>
      </c>
      <c r="I496" s="838" t="s">
        <v>600</v>
      </c>
      <c r="J496" s="839"/>
      <c r="K496" s="840"/>
      <c r="L496" s="841">
        <v>1</v>
      </c>
      <c r="M496" s="842"/>
      <c r="N496" s="840"/>
      <c r="O496" s="841">
        <v>1</v>
      </c>
      <c r="P496" s="842"/>
      <c r="Q496" s="840"/>
      <c r="R496" s="841">
        <v>1</v>
      </c>
      <c r="S496" s="842"/>
      <c r="T496" s="840"/>
      <c r="U496" s="843">
        <v>1</v>
      </c>
      <c r="V496" s="844">
        <f>SUM(J496:L496)*H496</f>
        <v>0.4</v>
      </c>
      <c r="W496" s="845">
        <f>SUM(M496:O496)*H496</f>
        <v>0.4</v>
      </c>
      <c r="X496" s="845">
        <f>SUM(P496:R496)*H496</f>
        <v>0.4</v>
      </c>
      <c r="Y496" s="845">
        <f>SUM(S496:U496)*H496</f>
        <v>0.4</v>
      </c>
      <c r="Z496" s="965">
        <f>MAX(V496:Y496)</f>
        <v>0.4</v>
      </c>
      <c r="AA496" s="1431"/>
      <c r="AB496" s="1276"/>
      <c r="AC496" s="980"/>
      <c r="AD496" s="1534" t="str">
        <f>+IF(Z497&gt;Z496,"SUPERADA",IF(Z497=Z496,"EQUILIBRADA",IF(Z497&lt;Z496,"PARA MEJORAR")))</f>
        <v>EQUILIBRADA</v>
      </c>
      <c r="AE496" s="1000" t="s">
        <v>558</v>
      </c>
    </row>
    <row r="497" spans="1:42" ht="24.95" customHeight="1" thickBot="1" x14ac:dyDescent="0.25">
      <c r="A497" s="1249"/>
      <c r="B497" s="1412"/>
      <c r="C497" s="1412"/>
      <c r="D497" s="1427"/>
      <c r="E497" s="1427"/>
      <c r="F497" s="1427"/>
      <c r="G497" s="1198"/>
      <c r="H497" s="1197"/>
      <c r="I497" s="847" t="s">
        <v>601</v>
      </c>
      <c r="J497" s="848"/>
      <c r="K497" s="849"/>
      <c r="L497" s="850">
        <v>0</v>
      </c>
      <c r="M497" s="851"/>
      <c r="N497" s="849"/>
      <c r="O497" s="850">
        <v>1</v>
      </c>
      <c r="P497" s="851"/>
      <c r="Q497" s="849"/>
      <c r="R497" s="850"/>
      <c r="S497" s="851"/>
      <c r="T497" s="849"/>
      <c r="U497" s="852"/>
      <c r="V497" s="853">
        <f>SUM(J497:L497)*H496</f>
        <v>0</v>
      </c>
      <c r="W497" s="854">
        <f>SUM(M497:O497)*H496</f>
        <v>0.4</v>
      </c>
      <c r="X497" s="854">
        <f>SUM(P497:R497)*H496</f>
        <v>0</v>
      </c>
      <c r="Y497" s="854">
        <f>SUM(S497:U497)*H496</f>
        <v>0</v>
      </c>
      <c r="Z497" s="966">
        <f t="shared" ref="Z497" si="246">MAX(V497:Y497)</f>
        <v>0.4</v>
      </c>
      <c r="AA497" s="1431"/>
      <c r="AB497" s="1277"/>
      <c r="AC497" s="981"/>
      <c r="AD497" s="1535"/>
      <c r="AE497" s="1000" t="s">
        <v>558</v>
      </c>
    </row>
    <row r="498" spans="1:42" ht="24.95" customHeight="1" x14ac:dyDescent="0.2">
      <c r="A498" s="1249"/>
      <c r="B498" s="1412"/>
      <c r="C498" s="1412"/>
      <c r="D498" s="1199" t="s">
        <v>98</v>
      </c>
      <c r="E498" s="1199" t="s">
        <v>99</v>
      </c>
      <c r="F498" s="1199" t="s">
        <v>277</v>
      </c>
      <c r="G498" s="1201" t="s">
        <v>801</v>
      </c>
      <c r="H498" s="1202">
        <v>0.25</v>
      </c>
      <c r="I498" s="832" t="s">
        <v>600</v>
      </c>
      <c r="J498" s="833"/>
      <c r="K498" s="834"/>
      <c r="L498" s="835"/>
      <c r="M498" s="836"/>
      <c r="N498" s="834"/>
      <c r="O498" s="835">
        <v>0.5</v>
      </c>
      <c r="P498" s="836"/>
      <c r="Q498" s="834"/>
      <c r="R498" s="835">
        <v>0.75</v>
      </c>
      <c r="S498" s="836"/>
      <c r="T498" s="834"/>
      <c r="U498" s="837">
        <v>1</v>
      </c>
      <c r="V498" s="821">
        <f>SUM(J498:L498)*H498</f>
        <v>0</v>
      </c>
      <c r="W498" s="822">
        <f>SUM(M498:O498)*H498</f>
        <v>0.125</v>
      </c>
      <c r="X498" s="822">
        <f>SUM(P498:R498)*H498</f>
        <v>0.1875</v>
      </c>
      <c r="Y498" s="822">
        <f>SUM(S498:U498)*H498</f>
        <v>0.25</v>
      </c>
      <c r="Z498" s="963">
        <f>MAX(V498:Y498)</f>
        <v>0.25</v>
      </c>
      <c r="AA498" s="1431"/>
      <c r="AB498" s="1276">
        <v>68</v>
      </c>
      <c r="AC498" s="979"/>
      <c r="AD498" s="1533" t="str">
        <f>+IF(Z499&gt;Z498,"SUPERADA",IF(Z499=Z498,"EQUILIBRADA",IF(Z499&lt;Z498,"PARA MEJORAR")))</f>
        <v>PARA MEJORAR</v>
      </c>
      <c r="AE498" s="1000" t="s">
        <v>558</v>
      </c>
    </row>
    <row r="499" spans="1:42" ht="24.95" customHeight="1" x14ac:dyDescent="0.2">
      <c r="A499" s="1249"/>
      <c r="B499" s="1412"/>
      <c r="C499" s="1412"/>
      <c r="D499" s="1200"/>
      <c r="E499" s="1200"/>
      <c r="F499" s="1200"/>
      <c r="G499" s="1189"/>
      <c r="H499" s="1190"/>
      <c r="I499" s="823" t="s">
        <v>601</v>
      </c>
      <c r="J499" s="824"/>
      <c r="K499" s="825"/>
      <c r="L499" s="826"/>
      <c r="M499" s="827"/>
      <c r="N499" s="825"/>
      <c r="O499" s="826">
        <v>0.5</v>
      </c>
      <c r="P499" s="827"/>
      <c r="Q499" s="825"/>
      <c r="R499" s="826"/>
      <c r="S499" s="827"/>
      <c r="T499" s="825"/>
      <c r="U499" s="828"/>
      <c r="V499" s="829">
        <f>SUM(J499:L499)*H498</f>
        <v>0</v>
      </c>
      <c r="W499" s="830">
        <f>SUM(M499:O499)*H498</f>
        <v>0.125</v>
      </c>
      <c r="X499" s="830">
        <f>SUM(P499:R499)*H498</f>
        <v>0</v>
      </c>
      <c r="Y499" s="830">
        <f>SUM(S499:U499)*H498</f>
        <v>0</v>
      </c>
      <c r="Z499" s="964">
        <f t="shared" ref="Z499" si="247">MAX(V499:Y499)</f>
        <v>0.125</v>
      </c>
      <c r="AA499" s="1431"/>
      <c r="AB499" s="1276"/>
      <c r="AC499" s="980"/>
      <c r="AD499" s="1534"/>
      <c r="AE499" s="1000" t="s">
        <v>558</v>
      </c>
    </row>
    <row r="500" spans="1:42" ht="24.95" customHeight="1" x14ac:dyDescent="0.2">
      <c r="A500" s="1249"/>
      <c r="B500" s="1412"/>
      <c r="C500" s="1412"/>
      <c r="D500" s="1200"/>
      <c r="E500" s="1200"/>
      <c r="F500" s="1200"/>
      <c r="G500" s="1189" t="s">
        <v>802</v>
      </c>
      <c r="H500" s="1190">
        <v>0.25</v>
      </c>
      <c r="I500" s="838" t="s">
        <v>600</v>
      </c>
      <c r="J500" s="839"/>
      <c r="K500" s="840"/>
      <c r="L500" s="841"/>
      <c r="M500" s="842"/>
      <c r="N500" s="840"/>
      <c r="O500" s="841">
        <v>0.5</v>
      </c>
      <c r="P500" s="842"/>
      <c r="Q500" s="840"/>
      <c r="R500" s="841">
        <v>0.75</v>
      </c>
      <c r="S500" s="842"/>
      <c r="T500" s="840"/>
      <c r="U500" s="843">
        <v>1</v>
      </c>
      <c r="V500" s="844">
        <f>SUM(J500:L500)*H500</f>
        <v>0</v>
      </c>
      <c r="W500" s="845">
        <f>SUM(M500:O500)*H500</f>
        <v>0.125</v>
      </c>
      <c r="X500" s="845">
        <f>SUM(P500:R500)*H500</f>
        <v>0.1875</v>
      </c>
      <c r="Y500" s="845">
        <f>SUM(S500:U500)*H500</f>
        <v>0.25</v>
      </c>
      <c r="Z500" s="965">
        <f>MAX(V500:Y500)</f>
        <v>0.25</v>
      </c>
      <c r="AA500" s="1431"/>
      <c r="AB500" s="1276"/>
      <c r="AC500" s="980"/>
      <c r="AD500" s="1534" t="str">
        <f>+IF(Z501&gt;Z500,"SUPERADA",IF(Z501=Z500,"EQUILIBRADA",IF(Z501&lt;Z500,"PARA MEJORAR")))</f>
        <v>PARA MEJORAR</v>
      </c>
      <c r="AE500" s="1000" t="s">
        <v>558</v>
      </c>
    </row>
    <row r="501" spans="1:42" ht="24.95" customHeight="1" x14ac:dyDescent="0.2">
      <c r="A501" s="1249"/>
      <c r="B501" s="1412"/>
      <c r="C501" s="1412"/>
      <c r="D501" s="1200"/>
      <c r="E501" s="1200"/>
      <c r="F501" s="1200"/>
      <c r="G501" s="1189"/>
      <c r="H501" s="1190"/>
      <c r="I501" s="823" t="s">
        <v>601</v>
      </c>
      <c r="J501" s="824"/>
      <c r="K501" s="825"/>
      <c r="L501" s="826"/>
      <c r="M501" s="827"/>
      <c r="N501" s="825"/>
      <c r="O501" s="826">
        <v>0</v>
      </c>
      <c r="P501" s="827"/>
      <c r="Q501" s="825"/>
      <c r="R501" s="826"/>
      <c r="S501" s="827"/>
      <c r="T501" s="825"/>
      <c r="U501" s="828"/>
      <c r="V501" s="829">
        <f>SUM(J501:L501)*H500</f>
        <v>0</v>
      </c>
      <c r="W501" s="830">
        <f>SUM(M501:O501)*H500</f>
        <v>0</v>
      </c>
      <c r="X501" s="830">
        <f>SUM(P501:R501)*H500</f>
        <v>0</v>
      </c>
      <c r="Y501" s="830">
        <f>SUM(S501:U501)*H500</f>
        <v>0</v>
      </c>
      <c r="Z501" s="964">
        <f t="shared" ref="Z501" si="248">MAX(V501:Y501)</f>
        <v>0</v>
      </c>
      <c r="AA501" s="1431"/>
      <c r="AB501" s="1276"/>
      <c r="AC501" s="980"/>
      <c r="AD501" s="1534"/>
      <c r="AE501" s="1000" t="s">
        <v>558</v>
      </c>
    </row>
    <row r="502" spans="1:42" ht="24.95" customHeight="1" x14ac:dyDescent="0.2">
      <c r="A502" s="1249"/>
      <c r="B502" s="1412"/>
      <c r="C502" s="1412"/>
      <c r="D502" s="1200"/>
      <c r="E502" s="1200"/>
      <c r="F502" s="1200"/>
      <c r="G502" s="1189" t="s">
        <v>803</v>
      </c>
      <c r="H502" s="1190">
        <v>0.25</v>
      </c>
      <c r="I502" s="838" t="s">
        <v>600</v>
      </c>
      <c r="J502" s="839"/>
      <c r="K502" s="840"/>
      <c r="L502" s="841"/>
      <c r="M502" s="842"/>
      <c r="N502" s="840"/>
      <c r="O502" s="841">
        <v>0.5</v>
      </c>
      <c r="P502" s="842"/>
      <c r="Q502" s="840"/>
      <c r="R502" s="841">
        <v>0.75</v>
      </c>
      <c r="S502" s="842"/>
      <c r="T502" s="840"/>
      <c r="U502" s="843">
        <v>1</v>
      </c>
      <c r="V502" s="844">
        <f>SUM(J502:L502)*H502</f>
        <v>0</v>
      </c>
      <c r="W502" s="845">
        <f>SUM(M502:O502)*H502</f>
        <v>0.125</v>
      </c>
      <c r="X502" s="845">
        <f>SUM(P502:R502)*H502</f>
        <v>0.1875</v>
      </c>
      <c r="Y502" s="845">
        <f>SUM(S502:U502)*H502</f>
        <v>0.25</v>
      </c>
      <c r="Z502" s="965">
        <f>MAX(V502:Y502)</f>
        <v>0.25</v>
      </c>
      <c r="AA502" s="1431"/>
      <c r="AB502" s="1276"/>
      <c r="AC502" s="980"/>
      <c r="AD502" s="1534" t="str">
        <f>+IF(Z503&gt;Z502,"SUPERADA",IF(Z503=Z502,"EQUILIBRADA",IF(Z503&lt;Z502,"PARA MEJORAR")))</f>
        <v>PARA MEJORAR</v>
      </c>
      <c r="AE502" s="1000" t="s">
        <v>558</v>
      </c>
    </row>
    <row r="503" spans="1:42" ht="24.95" customHeight="1" x14ac:dyDescent="0.2">
      <c r="A503" s="1249"/>
      <c r="B503" s="1412"/>
      <c r="C503" s="1412"/>
      <c r="D503" s="1200"/>
      <c r="E503" s="1200"/>
      <c r="F503" s="1200"/>
      <c r="G503" s="1189"/>
      <c r="H503" s="1190"/>
      <c r="I503" s="823" t="s">
        <v>601</v>
      </c>
      <c r="J503" s="824"/>
      <c r="K503" s="825"/>
      <c r="L503" s="826"/>
      <c r="M503" s="827"/>
      <c r="N503" s="825"/>
      <c r="O503" s="826">
        <v>0.5</v>
      </c>
      <c r="P503" s="827"/>
      <c r="Q503" s="825"/>
      <c r="R503" s="826"/>
      <c r="S503" s="827"/>
      <c r="T503" s="825"/>
      <c r="U503" s="828"/>
      <c r="V503" s="829">
        <f>SUM(J503:L503)*H502</f>
        <v>0</v>
      </c>
      <c r="W503" s="830">
        <f>SUM(M503:O503)*H502</f>
        <v>0.125</v>
      </c>
      <c r="X503" s="830">
        <f>SUM(P503:R503)*H502</f>
        <v>0</v>
      </c>
      <c r="Y503" s="830">
        <f>SUM(S503:U503)*H502</f>
        <v>0</v>
      </c>
      <c r="Z503" s="964">
        <f t="shared" ref="Z503" si="249">MAX(V503:Y503)</f>
        <v>0.125</v>
      </c>
      <c r="AA503" s="1431"/>
      <c r="AB503" s="1276"/>
      <c r="AC503" s="980"/>
      <c r="AD503" s="1534"/>
      <c r="AE503" s="1000" t="s">
        <v>558</v>
      </c>
    </row>
    <row r="504" spans="1:42" ht="24.95" customHeight="1" x14ac:dyDescent="0.2">
      <c r="A504" s="1249"/>
      <c r="B504" s="1412"/>
      <c r="C504" s="1412"/>
      <c r="D504" s="1200"/>
      <c r="E504" s="1200"/>
      <c r="F504" s="1200"/>
      <c r="G504" s="1189" t="s">
        <v>804</v>
      </c>
      <c r="H504" s="1190">
        <v>0.25</v>
      </c>
      <c r="I504" s="838" t="s">
        <v>600</v>
      </c>
      <c r="J504" s="839"/>
      <c r="K504" s="840"/>
      <c r="L504" s="841"/>
      <c r="M504" s="842"/>
      <c r="N504" s="840"/>
      <c r="O504" s="841">
        <v>0.5</v>
      </c>
      <c r="P504" s="842"/>
      <c r="Q504" s="840"/>
      <c r="R504" s="841">
        <v>0.75</v>
      </c>
      <c r="S504" s="842"/>
      <c r="T504" s="840"/>
      <c r="U504" s="843">
        <v>1</v>
      </c>
      <c r="V504" s="844">
        <f>SUM(J504:L504)*H504</f>
        <v>0</v>
      </c>
      <c r="W504" s="845">
        <f>SUM(M504:O504)*H504</f>
        <v>0.125</v>
      </c>
      <c r="X504" s="845">
        <f>SUM(P504:R504)*H504</f>
        <v>0.1875</v>
      </c>
      <c r="Y504" s="845">
        <f>SUM(S504:U504)*H504</f>
        <v>0.25</v>
      </c>
      <c r="Z504" s="965">
        <f>MAX(V504:Y504)</f>
        <v>0.25</v>
      </c>
      <c r="AA504" s="1431"/>
      <c r="AB504" s="1276"/>
      <c r="AC504" s="980"/>
      <c r="AD504" s="1534" t="str">
        <f>+IF(Z505&gt;Z504,"SUPERADA",IF(Z505=Z504,"EQUILIBRADA",IF(Z505&lt;Z504,"PARA MEJORAR")))</f>
        <v>PARA MEJORAR</v>
      </c>
      <c r="AE504" s="1000" t="s">
        <v>558</v>
      </c>
    </row>
    <row r="505" spans="1:42" ht="24.95" customHeight="1" thickBot="1" x14ac:dyDescent="0.25">
      <c r="A505" s="1249"/>
      <c r="B505" s="1412"/>
      <c r="C505" s="1412"/>
      <c r="D505" s="1200"/>
      <c r="E505" s="1200"/>
      <c r="F505" s="1200"/>
      <c r="G505" s="1198"/>
      <c r="H505" s="1197"/>
      <c r="I505" s="847" t="s">
        <v>601</v>
      </c>
      <c r="J505" s="848"/>
      <c r="K505" s="849"/>
      <c r="L505" s="850"/>
      <c r="M505" s="851"/>
      <c r="N505" s="849"/>
      <c r="O505" s="850">
        <v>0</v>
      </c>
      <c r="P505" s="851"/>
      <c r="Q505" s="849"/>
      <c r="R505" s="850"/>
      <c r="S505" s="851"/>
      <c r="T505" s="849"/>
      <c r="U505" s="852"/>
      <c r="V505" s="853">
        <f>SUM(J505:L505)*H504</f>
        <v>0</v>
      </c>
      <c r="W505" s="854">
        <f>SUM(M505:O505)*H504</f>
        <v>0</v>
      </c>
      <c r="X505" s="854">
        <f>SUM(P505:R505)*H504</f>
        <v>0</v>
      </c>
      <c r="Y505" s="854">
        <f>SUM(S505:U505)*H504</f>
        <v>0</v>
      </c>
      <c r="Z505" s="966">
        <f t="shared" ref="Z505" si="250">MAX(V505:Y505)</f>
        <v>0</v>
      </c>
      <c r="AA505" s="1431"/>
      <c r="AB505" s="1277"/>
      <c r="AC505" s="981"/>
      <c r="AD505" s="1535"/>
      <c r="AE505" s="1000" t="s">
        <v>558</v>
      </c>
    </row>
    <row r="506" spans="1:42" ht="24.95" customHeight="1" x14ac:dyDescent="0.2">
      <c r="A506" s="1249"/>
      <c r="B506" s="1412"/>
      <c r="C506" s="1199" t="s">
        <v>27</v>
      </c>
      <c r="D506" s="1199" t="s">
        <v>278</v>
      </c>
      <c r="E506" s="1199" t="s">
        <v>100</v>
      </c>
      <c r="F506" s="1199" t="s">
        <v>121</v>
      </c>
      <c r="G506" s="1201" t="s">
        <v>809</v>
      </c>
      <c r="H506" s="1202">
        <v>0.5</v>
      </c>
      <c r="I506" s="832" t="s">
        <v>600</v>
      </c>
      <c r="J506" s="833"/>
      <c r="K506" s="834"/>
      <c r="L506" s="835">
        <v>0.56000000000000005</v>
      </c>
      <c r="M506" s="836"/>
      <c r="N506" s="834"/>
      <c r="O506" s="835">
        <v>0.7</v>
      </c>
      <c r="P506" s="836"/>
      <c r="Q506" s="834"/>
      <c r="R506" s="835">
        <v>0.8</v>
      </c>
      <c r="S506" s="836"/>
      <c r="T506" s="834"/>
      <c r="U506" s="837">
        <v>1</v>
      </c>
      <c r="V506" s="821">
        <f>SUM(J506:L506)*H506</f>
        <v>0.28000000000000003</v>
      </c>
      <c r="W506" s="822">
        <f>SUM(M506:O506)*H506</f>
        <v>0.35</v>
      </c>
      <c r="X506" s="822">
        <f>SUM(P506:R506)*H506</f>
        <v>0.4</v>
      </c>
      <c r="Y506" s="822">
        <f>SUM(S506:U506)*H506</f>
        <v>0.5</v>
      </c>
      <c r="Z506" s="963">
        <f>MAX(V506:Y506)</f>
        <v>0.5</v>
      </c>
      <c r="AA506" s="1431"/>
      <c r="AB506" s="1275">
        <v>69</v>
      </c>
      <c r="AC506" s="979"/>
      <c r="AD506" s="1533" t="str">
        <f>+IF(Z507&gt;Z506,"SUPERADA",IF(Z507=Z506,"EQUILIBRADA",IF(Z507&lt;Z506,"PARA MEJORAR")))</f>
        <v>PARA MEJORAR</v>
      </c>
      <c r="AE506" s="1000" t="s">
        <v>558</v>
      </c>
    </row>
    <row r="507" spans="1:42" ht="24.95" customHeight="1" x14ac:dyDescent="0.2">
      <c r="A507" s="1249"/>
      <c r="B507" s="1412"/>
      <c r="C507" s="1200"/>
      <c r="D507" s="1200"/>
      <c r="E507" s="1200"/>
      <c r="F507" s="1200"/>
      <c r="G507" s="1189"/>
      <c r="H507" s="1190"/>
      <c r="I507" s="823" t="s">
        <v>601</v>
      </c>
      <c r="J507" s="824"/>
      <c r="K507" s="825"/>
      <c r="L507" s="826">
        <v>0.54</v>
      </c>
      <c r="M507" s="827"/>
      <c r="N507" s="825"/>
      <c r="O507" s="826">
        <v>0.54</v>
      </c>
      <c r="P507" s="827"/>
      <c r="Q507" s="825"/>
      <c r="R507" s="826"/>
      <c r="S507" s="827"/>
      <c r="T507" s="825"/>
      <c r="U507" s="828"/>
      <c r="V507" s="829">
        <f>SUM(J507:L507)*H506</f>
        <v>0.27</v>
      </c>
      <c r="W507" s="830">
        <f>SUM(M507:O507)*H506</f>
        <v>0.27</v>
      </c>
      <c r="X507" s="830">
        <f>SUM(P507:R507)*H506</f>
        <v>0</v>
      </c>
      <c r="Y507" s="830">
        <f>SUM(S507:U507)*H506</f>
        <v>0</v>
      </c>
      <c r="Z507" s="964">
        <f t="shared" ref="Z507" si="251">MAX(V507:Y507)</f>
        <v>0.27</v>
      </c>
      <c r="AA507" s="1431"/>
      <c r="AB507" s="1276"/>
      <c r="AC507" s="980"/>
      <c r="AD507" s="1534"/>
      <c r="AE507" s="1000" t="s">
        <v>558</v>
      </c>
    </row>
    <row r="508" spans="1:42" ht="24.95" customHeight="1" thickBot="1" x14ac:dyDescent="0.25">
      <c r="A508" s="1249"/>
      <c r="B508" s="1412"/>
      <c r="C508" s="1200"/>
      <c r="D508" s="1200"/>
      <c r="E508" s="1200"/>
      <c r="F508" s="1200"/>
      <c r="G508" s="1189" t="s">
        <v>810</v>
      </c>
      <c r="H508" s="1190">
        <v>0.5</v>
      </c>
      <c r="I508" s="838" t="s">
        <v>600</v>
      </c>
      <c r="J508" s="839"/>
      <c r="K508" s="840"/>
      <c r="L508" s="841">
        <v>0.56000000000000005</v>
      </c>
      <c r="M508" s="842"/>
      <c r="N508" s="840"/>
      <c r="O508" s="841">
        <v>0.7</v>
      </c>
      <c r="P508" s="842"/>
      <c r="Q508" s="840"/>
      <c r="R508" s="841">
        <v>0.8</v>
      </c>
      <c r="S508" s="842"/>
      <c r="T508" s="840"/>
      <c r="U508" s="843">
        <v>1</v>
      </c>
      <c r="V508" s="844">
        <f>SUM(J508:L508)*H508</f>
        <v>0.28000000000000003</v>
      </c>
      <c r="W508" s="845">
        <f>SUM(M508:O508)*H508</f>
        <v>0.35</v>
      </c>
      <c r="X508" s="845">
        <f>SUM(P508:R508)*H508</f>
        <v>0.4</v>
      </c>
      <c r="Y508" s="845">
        <f>SUM(S508:U508)*H508</f>
        <v>0.5</v>
      </c>
      <c r="Z508" s="965">
        <f>MAX(V508:Y508)</f>
        <v>0.5</v>
      </c>
      <c r="AA508" s="1431"/>
      <c r="AB508" s="1276"/>
      <c r="AC508" s="980"/>
      <c r="AD508" s="1534" t="str">
        <f>+IF(Z509&gt;Z508,"SUPERADA",IF(Z509=Z508,"EQUILIBRADA",IF(Z509&lt;Z508,"PARA MEJORAR")))</f>
        <v>PARA MEJORAR</v>
      </c>
      <c r="AE508" s="1000" t="s">
        <v>558</v>
      </c>
    </row>
    <row r="509" spans="1:42" ht="24.95" customHeight="1" thickBot="1" x14ac:dyDescent="0.25">
      <c r="A509" s="1249"/>
      <c r="B509" s="1412"/>
      <c r="C509" s="1200"/>
      <c r="D509" s="1200"/>
      <c r="E509" s="1200"/>
      <c r="F509" s="1200"/>
      <c r="G509" s="1198"/>
      <c r="H509" s="1197"/>
      <c r="I509" s="847" t="s">
        <v>601</v>
      </c>
      <c r="J509" s="848"/>
      <c r="K509" s="849"/>
      <c r="L509" s="850">
        <v>0.54</v>
      </c>
      <c r="M509" s="851"/>
      <c r="N509" s="849"/>
      <c r="O509" s="850">
        <v>0.54</v>
      </c>
      <c r="P509" s="851"/>
      <c r="Q509" s="849"/>
      <c r="R509" s="850"/>
      <c r="S509" s="851"/>
      <c r="T509" s="849"/>
      <c r="U509" s="852"/>
      <c r="V509" s="853">
        <f>SUM(J509:L509)*H508</f>
        <v>0.27</v>
      </c>
      <c r="W509" s="854">
        <f>SUM(M509:O509)*H508</f>
        <v>0.27</v>
      </c>
      <c r="X509" s="854">
        <f>SUM(P509:R509)*H508</f>
        <v>0</v>
      </c>
      <c r="Y509" s="854">
        <f>SUM(S509:U509)*H508</f>
        <v>0</v>
      </c>
      <c r="Z509" s="966">
        <f t="shared" ref="Z509" si="252">MAX(V509:Y509)</f>
        <v>0.27</v>
      </c>
      <c r="AA509" s="1431"/>
      <c r="AB509" s="1277"/>
      <c r="AC509" s="981"/>
      <c r="AD509" s="1535"/>
      <c r="AE509" s="1000" t="s">
        <v>558</v>
      </c>
      <c r="AG509" s="808" t="s">
        <v>53</v>
      </c>
      <c r="AH509" s="808" t="s">
        <v>1212</v>
      </c>
      <c r="AI509" s="808" t="s">
        <v>1213</v>
      </c>
      <c r="AJ509" s="808" t="s">
        <v>1214</v>
      </c>
      <c r="AK509" s="973" t="s">
        <v>1204</v>
      </c>
      <c r="AL509" s="973" t="s">
        <v>1205</v>
      </c>
      <c r="AM509" s="973" t="s">
        <v>1206</v>
      </c>
      <c r="AN509" s="973" t="s">
        <v>1207</v>
      </c>
      <c r="AO509" s="973" t="s">
        <v>1208</v>
      </c>
      <c r="AP509" s="973" t="s">
        <v>1209</v>
      </c>
    </row>
    <row r="510" spans="1:42" ht="24.95" customHeight="1" thickBot="1" x14ac:dyDescent="0.25">
      <c r="A510" s="1249"/>
      <c r="B510" s="1412"/>
      <c r="C510" s="1199" t="s">
        <v>28</v>
      </c>
      <c r="D510" s="1199" t="s">
        <v>405</v>
      </c>
      <c r="E510" s="1199" t="s">
        <v>406</v>
      </c>
      <c r="F510" s="1199" t="s">
        <v>407</v>
      </c>
      <c r="G510" s="1201" t="s">
        <v>812</v>
      </c>
      <c r="H510" s="1202">
        <v>0.3</v>
      </c>
      <c r="I510" s="832" t="s">
        <v>600</v>
      </c>
      <c r="J510" s="833"/>
      <c r="K510" s="834"/>
      <c r="L510" s="891"/>
      <c r="M510" s="836"/>
      <c r="N510" s="834"/>
      <c r="O510" s="835"/>
      <c r="P510" s="836"/>
      <c r="Q510" s="834"/>
      <c r="R510" s="835">
        <v>1</v>
      </c>
      <c r="S510" s="836"/>
      <c r="T510" s="834"/>
      <c r="U510" s="837">
        <v>1</v>
      </c>
      <c r="V510" s="821">
        <f>SUM(J510:L510)*H510</f>
        <v>0</v>
      </c>
      <c r="W510" s="822">
        <f>SUM(M510:O510)*H510</f>
        <v>0</v>
      </c>
      <c r="X510" s="822">
        <f>SUM(P510:R510)*H510</f>
        <v>0.3</v>
      </c>
      <c r="Y510" s="822">
        <f>SUM(S510:U510)*H510</f>
        <v>0.3</v>
      </c>
      <c r="Z510" s="963">
        <f>MAX(V510:Y510)</f>
        <v>0.3</v>
      </c>
      <c r="AA510" s="1431"/>
      <c r="AB510" s="1275">
        <v>70</v>
      </c>
      <c r="AC510" s="979"/>
      <c r="AD510" s="1533" t="str">
        <f>+IF(Z511&gt;Z510,"SUPERADA",IF(Z511=Z510,"EQUILIBRADA",IF(Z511&lt;Z510,"PARA MEJORAR")))</f>
        <v>PARA MEJORAR</v>
      </c>
      <c r="AE510" s="1000" t="s">
        <v>558</v>
      </c>
      <c r="AG510" s="1545" t="s">
        <v>1201</v>
      </c>
      <c r="AH510" s="1545" t="s">
        <v>1210</v>
      </c>
      <c r="AI510" s="1545" t="s">
        <v>1211</v>
      </c>
      <c r="AJ510" s="1544" t="s">
        <v>1202</v>
      </c>
      <c r="AK510" s="1542">
        <v>0.4</v>
      </c>
      <c r="AL510" s="974" t="s">
        <v>600</v>
      </c>
      <c r="AM510" s="975"/>
      <c r="AN510" s="975"/>
      <c r="AO510" s="976">
        <v>0.3</v>
      </c>
      <c r="AP510" s="976">
        <v>1</v>
      </c>
    </row>
    <row r="511" spans="1:42" ht="24.95" customHeight="1" thickBot="1" x14ac:dyDescent="0.25">
      <c r="A511" s="1249"/>
      <c r="B511" s="1412"/>
      <c r="C511" s="1200"/>
      <c r="D511" s="1200"/>
      <c r="E511" s="1200"/>
      <c r="F511" s="1200"/>
      <c r="G511" s="1189"/>
      <c r="H511" s="1190"/>
      <c r="I511" s="823" t="s">
        <v>601</v>
      </c>
      <c r="J511" s="824"/>
      <c r="K511" s="825"/>
      <c r="L511" s="892"/>
      <c r="M511" s="827"/>
      <c r="N511" s="825"/>
      <c r="O511" s="826"/>
      <c r="P511" s="827"/>
      <c r="Q511" s="825"/>
      <c r="R511" s="826"/>
      <c r="S511" s="827"/>
      <c r="T511" s="825"/>
      <c r="U511" s="828"/>
      <c r="V511" s="829">
        <f>SUM(J511:L511)*H510</f>
        <v>0</v>
      </c>
      <c r="W511" s="830">
        <f>SUM(M511:O511)*H510</f>
        <v>0</v>
      </c>
      <c r="X511" s="830">
        <f>SUM(P511:R511)*H510</f>
        <v>0</v>
      </c>
      <c r="Y511" s="830">
        <f>SUM(S511:U511)*H510</f>
        <v>0</v>
      </c>
      <c r="Z511" s="964">
        <f t="shared" ref="Z511" si="253">MAX(V511:Y511)</f>
        <v>0</v>
      </c>
      <c r="AA511" s="1431"/>
      <c r="AB511" s="1276"/>
      <c r="AC511" s="980"/>
      <c r="AD511" s="1534"/>
      <c r="AE511" s="1000" t="s">
        <v>558</v>
      </c>
      <c r="AG511" s="1545"/>
      <c r="AH511" s="1545"/>
      <c r="AI511" s="1545"/>
      <c r="AJ511" s="1544"/>
      <c r="AK511" s="1543"/>
      <c r="AL511" s="974" t="s">
        <v>601</v>
      </c>
      <c r="AM511" s="975"/>
      <c r="AN511" s="975"/>
      <c r="AO511" s="977"/>
      <c r="AP511" s="977"/>
    </row>
    <row r="512" spans="1:42" ht="24.95" customHeight="1" thickBot="1" x14ac:dyDescent="0.25">
      <c r="A512" s="1249"/>
      <c r="B512" s="1412"/>
      <c r="C512" s="1200"/>
      <c r="D512" s="1200"/>
      <c r="E512" s="1200"/>
      <c r="F512" s="1200"/>
      <c r="G512" s="1189" t="s">
        <v>811</v>
      </c>
      <c r="H512" s="1190">
        <v>0.3</v>
      </c>
      <c r="I512" s="838" t="s">
        <v>600</v>
      </c>
      <c r="J512" s="839"/>
      <c r="K512" s="840"/>
      <c r="L512" s="893"/>
      <c r="M512" s="842"/>
      <c r="N512" s="840"/>
      <c r="O512" s="841"/>
      <c r="P512" s="842"/>
      <c r="Q512" s="840"/>
      <c r="R512" s="841">
        <v>1</v>
      </c>
      <c r="S512" s="842"/>
      <c r="T512" s="840"/>
      <c r="U512" s="843">
        <v>1</v>
      </c>
      <c r="V512" s="844">
        <f>SUM(J512:L512)*H512</f>
        <v>0</v>
      </c>
      <c r="W512" s="845">
        <f>SUM(M512:O512)*H512</f>
        <v>0</v>
      </c>
      <c r="X512" s="845">
        <f>SUM(P512:R512)*H512</f>
        <v>0.3</v>
      </c>
      <c r="Y512" s="845">
        <f>SUM(S512:U512)*H512</f>
        <v>0.3</v>
      </c>
      <c r="Z512" s="965">
        <f>MAX(V512:Y512)</f>
        <v>0.3</v>
      </c>
      <c r="AA512" s="1431"/>
      <c r="AB512" s="1276"/>
      <c r="AC512" s="980"/>
      <c r="AD512" s="1534" t="str">
        <f>+IF(Z513&gt;Z512,"SUPERADA",IF(Z513=Z512,"EQUILIBRADA",IF(Z513&lt;Z512,"PARA MEJORAR")))</f>
        <v>PARA MEJORAR</v>
      </c>
      <c r="AE512" s="1000" t="s">
        <v>558</v>
      </c>
      <c r="AG512" s="1545"/>
      <c r="AH512" s="1545"/>
      <c r="AI512" s="1545"/>
      <c r="AJ512" s="1544" t="s">
        <v>1203</v>
      </c>
      <c r="AK512" s="1542">
        <v>0.6</v>
      </c>
      <c r="AL512" s="974" t="s">
        <v>600</v>
      </c>
      <c r="AM512" s="975"/>
      <c r="AN512" s="975"/>
      <c r="AO512" s="976">
        <v>0.3</v>
      </c>
      <c r="AP512" s="976">
        <v>1</v>
      </c>
    </row>
    <row r="513" spans="1:42" ht="24.95" customHeight="1" thickBot="1" x14ac:dyDescent="0.25">
      <c r="A513" s="1249"/>
      <c r="B513" s="1412"/>
      <c r="C513" s="1200"/>
      <c r="D513" s="1200"/>
      <c r="E513" s="1200"/>
      <c r="F513" s="1200"/>
      <c r="G513" s="1189"/>
      <c r="H513" s="1190"/>
      <c r="I513" s="823" t="s">
        <v>601</v>
      </c>
      <c r="J513" s="824"/>
      <c r="K513" s="825"/>
      <c r="L513" s="892"/>
      <c r="M513" s="827"/>
      <c r="N513" s="825"/>
      <c r="O513" s="826"/>
      <c r="P513" s="827"/>
      <c r="Q513" s="825"/>
      <c r="R513" s="826"/>
      <c r="S513" s="827"/>
      <c r="T513" s="825"/>
      <c r="U513" s="828"/>
      <c r="V513" s="829">
        <f>SUM(J513:L513)*H512</f>
        <v>0</v>
      </c>
      <c r="W513" s="830">
        <f>SUM(M513:O513)*H512</f>
        <v>0</v>
      </c>
      <c r="X513" s="830">
        <f>SUM(P513:R513)*H512</f>
        <v>0</v>
      </c>
      <c r="Y513" s="830">
        <f>SUM(S513:U513)*H512</f>
        <v>0</v>
      </c>
      <c r="Z513" s="964">
        <f t="shared" ref="Z513" si="254">MAX(V513:Y513)</f>
        <v>0</v>
      </c>
      <c r="AA513" s="1431"/>
      <c r="AB513" s="1276"/>
      <c r="AC513" s="980"/>
      <c r="AD513" s="1534"/>
      <c r="AE513" s="1000" t="s">
        <v>558</v>
      </c>
      <c r="AG513" s="1545"/>
      <c r="AH513" s="1545"/>
      <c r="AI513" s="1545"/>
      <c r="AJ513" s="1544"/>
      <c r="AK513" s="1543"/>
      <c r="AL513" s="974" t="s">
        <v>601</v>
      </c>
      <c r="AM513" s="975"/>
      <c r="AN513" s="975"/>
      <c r="AO513" s="977"/>
      <c r="AP513" s="977"/>
    </row>
    <row r="514" spans="1:42" ht="24.95" customHeight="1" x14ac:dyDescent="0.2">
      <c r="A514" s="1249"/>
      <c r="B514" s="1412"/>
      <c r="C514" s="1200"/>
      <c r="D514" s="1200"/>
      <c r="E514" s="1200"/>
      <c r="F514" s="1200"/>
      <c r="G514" s="1189" t="s">
        <v>813</v>
      </c>
      <c r="H514" s="1190">
        <v>0.4</v>
      </c>
      <c r="I514" s="838" t="s">
        <v>600</v>
      </c>
      <c r="J514" s="839"/>
      <c r="K514" s="840"/>
      <c r="L514" s="893"/>
      <c r="M514" s="842"/>
      <c r="N514" s="840"/>
      <c r="O514" s="841"/>
      <c r="P514" s="842"/>
      <c r="Q514" s="840"/>
      <c r="R514" s="841">
        <v>1</v>
      </c>
      <c r="S514" s="842"/>
      <c r="T514" s="840"/>
      <c r="U514" s="843">
        <v>1</v>
      </c>
      <c r="V514" s="844">
        <f>SUM(J514:L514)*H514</f>
        <v>0</v>
      </c>
      <c r="W514" s="845">
        <f>SUM(M514:O514)*H514</f>
        <v>0</v>
      </c>
      <c r="X514" s="845">
        <f>SUM(P514:R514)*H514</f>
        <v>0.4</v>
      </c>
      <c r="Y514" s="845">
        <f>SUM(S514:U514)*H514</f>
        <v>0.4</v>
      </c>
      <c r="Z514" s="965">
        <f>MAX(V514:Y514)</f>
        <v>0.4</v>
      </c>
      <c r="AA514" s="1431"/>
      <c r="AB514" s="1276"/>
      <c r="AC514" s="980"/>
      <c r="AD514" s="1534" t="str">
        <f>+IF(Z515&gt;Z514,"SUPERADA",IF(Z515=Z514,"EQUILIBRADA",IF(Z515&lt;Z514,"PARA MEJORAR")))</f>
        <v>PARA MEJORAR</v>
      </c>
      <c r="AE514" s="1000" t="s">
        <v>558</v>
      </c>
      <c r="AG514" s="978"/>
      <c r="AH514" s="978"/>
      <c r="AI514" s="978"/>
      <c r="AJ514" s="952"/>
    </row>
    <row r="515" spans="1:42" ht="24.95" customHeight="1" thickBot="1" x14ac:dyDescent="0.25">
      <c r="A515" s="1249"/>
      <c r="B515" s="1412"/>
      <c r="C515" s="1200"/>
      <c r="D515" s="1200"/>
      <c r="E515" s="1200"/>
      <c r="F515" s="1200"/>
      <c r="G515" s="1198"/>
      <c r="H515" s="1197"/>
      <c r="I515" s="847" t="s">
        <v>601</v>
      </c>
      <c r="J515" s="848"/>
      <c r="K515" s="849"/>
      <c r="L515" s="884"/>
      <c r="M515" s="851"/>
      <c r="N515" s="849"/>
      <c r="O515" s="850"/>
      <c r="P515" s="851"/>
      <c r="Q515" s="849"/>
      <c r="R515" s="850"/>
      <c r="S515" s="851"/>
      <c r="T515" s="849"/>
      <c r="U515" s="852"/>
      <c r="V515" s="853">
        <f>SUM(J515:L515)*H514</f>
        <v>0</v>
      </c>
      <c r="W515" s="854">
        <f>SUM(M515:O515)*H514</f>
        <v>0</v>
      </c>
      <c r="X515" s="854">
        <f>SUM(P515:R515)*H514</f>
        <v>0</v>
      </c>
      <c r="Y515" s="854">
        <f>SUM(S515:U515)*H514</f>
        <v>0</v>
      </c>
      <c r="Z515" s="966">
        <f t="shared" ref="Z515" si="255">MAX(V515:Y515)</f>
        <v>0</v>
      </c>
      <c r="AA515" s="1431"/>
      <c r="AB515" s="1277"/>
      <c r="AC515" s="981"/>
      <c r="AD515" s="1535"/>
      <c r="AE515" s="1000" t="s">
        <v>558</v>
      </c>
      <c r="AG515" s="953"/>
    </row>
    <row r="516" spans="1:42" ht="24.95" customHeight="1" x14ac:dyDescent="0.2">
      <c r="A516" s="1249"/>
      <c r="B516" s="1412"/>
      <c r="C516" s="1199" t="s">
        <v>29</v>
      </c>
      <c r="D516" s="1199" t="s">
        <v>101</v>
      </c>
      <c r="E516" s="1199" t="s">
        <v>464</v>
      </c>
      <c r="F516" s="1199" t="s">
        <v>102</v>
      </c>
      <c r="G516" s="1201" t="s">
        <v>814</v>
      </c>
      <c r="H516" s="1202">
        <v>0.8</v>
      </c>
      <c r="I516" s="832" t="s">
        <v>600</v>
      </c>
      <c r="J516" s="833"/>
      <c r="K516" s="834"/>
      <c r="L516" s="835">
        <v>1</v>
      </c>
      <c r="M516" s="836"/>
      <c r="N516" s="834"/>
      <c r="O516" s="835">
        <v>1</v>
      </c>
      <c r="P516" s="836"/>
      <c r="Q516" s="834"/>
      <c r="R516" s="835">
        <v>1</v>
      </c>
      <c r="S516" s="836"/>
      <c r="T516" s="834"/>
      <c r="U516" s="837">
        <v>1</v>
      </c>
      <c r="V516" s="821">
        <f>SUM(J516:L516)*H516</f>
        <v>0.8</v>
      </c>
      <c r="W516" s="822">
        <f>SUM(M516:O516)*H516</f>
        <v>0.8</v>
      </c>
      <c r="X516" s="822">
        <f>SUM(P516:R516)*H516</f>
        <v>0.8</v>
      </c>
      <c r="Y516" s="822">
        <f>SUM(S516:U516)*H516</f>
        <v>0.8</v>
      </c>
      <c r="Z516" s="963">
        <f>MAX(V516:Y516)</f>
        <v>0.8</v>
      </c>
      <c r="AA516" s="1431"/>
      <c r="AB516" s="1275">
        <v>71</v>
      </c>
      <c r="AC516" s="979"/>
      <c r="AD516" s="1533" t="str">
        <f>+IF(Z517&gt;Z516,"SUPERADA",IF(Z517=Z516,"EQUILIBRADA",IF(Z517&lt;Z516,"PARA MEJORAR")))</f>
        <v>EQUILIBRADA</v>
      </c>
      <c r="AE516" s="1000" t="s">
        <v>558</v>
      </c>
    </row>
    <row r="517" spans="1:42" ht="24.95" customHeight="1" x14ac:dyDescent="0.2">
      <c r="A517" s="1249"/>
      <c r="B517" s="1412"/>
      <c r="C517" s="1200"/>
      <c r="D517" s="1200"/>
      <c r="E517" s="1200"/>
      <c r="F517" s="1200"/>
      <c r="G517" s="1189"/>
      <c r="H517" s="1190"/>
      <c r="I517" s="823" t="s">
        <v>601</v>
      </c>
      <c r="J517" s="824"/>
      <c r="K517" s="825"/>
      <c r="L517" s="826">
        <v>1</v>
      </c>
      <c r="M517" s="827"/>
      <c r="N517" s="825"/>
      <c r="O517" s="826">
        <v>1</v>
      </c>
      <c r="P517" s="827"/>
      <c r="Q517" s="825"/>
      <c r="R517" s="826"/>
      <c r="S517" s="827"/>
      <c r="T517" s="825"/>
      <c r="U517" s="828"/>
      <c r="V517" s="829">
        <f>SUM(J517:L517)*H516</f>
        <v>0.8</v>
      </c>
      <c r="W517" s="830">
        <f>SUM(M517:O517)*H516</f>
        <v>0.8</v>
      </c>
      <c r="X517" s="830">
        <f>SUM(P517:R517)*H516</f>
        <v>0</v>
      </c>
      <c r="Y517" s="830">
        <f>SUM(S517:U517)*H516</f>
        <v>0</v>
      </c>
      <c r="Z517" s="964">
        <f t="shared" ref="Z517" si="256">MAX(V517:Y517)</f>
        <v>0.8</v>
      </c>
      <c r="AA517" s="1431"/>
      <c r="AB517" s="1276"/>
      <c r="AC517" s="980"/>
      <c r="AD517" s="1534"/>
      <c r="AE517" s="1000" t="s">
        <v>558</v>
      </c>
    </row>
    <row r="518" spans="1:42" ht="24.95" customHeight="1" x14ac:dyDescent="0.2">
      <c r="A518" s="1249"/>
      <c r="B518" s="1412"/>
      <c r="C518" s="1200"/>
      <c r="D518" s="1200"/>
      <c r="E518" s="1200"/>
      <c r="F518" s="1200"/>
      <c r="G518" s="1189" t="s">
        <v>815</v>
      </c>
      <c r="H518" s="1190">
        <v>0.2</v>
      </c>
      <c r="I518" s="838" t="s">
        <v>600</v>
      </c>
      <c r="J518" s="839"/>
      <c r="K518" s="840"/>
      <c r="L518" s="841"/>
      <c r="M518" s="842"/>
      <c r="N518" s="840"/>
      <c r="O518" s="841"/>
      <c r="P518" s="842"/>
      <c r="Q518" s="840"/>
      <c r="R518" s="841">
        <v>1</v>
      </c>
      <c r="S518" s="842"/>
      <c r="T518" s="840"/>
      <c r="U518" s="843">
        <v>1</v>
      </c>
      <c r="V518" s="844">
        <f>SUM(J518:L518)*H518</f>
        <v>0</v>
      </c>
      <c r="W518" s="845">
        <f>SUM(M518:O518)*H518</f>
        <v>0</v>
      </c>
      <c r="X518" s="845">
        <f>SUM(P518:R518)*H518</f>
        <v>0.2</v>
      </c>
      <c r="Y518" s="845">
        <f>SUM(S518:U518)*H518</f>
        <v>0.2</v>
      </c>
      <c r="Z518" s="965">
        <f>MAX(V518:Y518)</f>
        <v>0.2</v>
      </c>
      <c r="AA518" s="1431"/>
      <c r="AB518" s="1276"/>
      <c r="AC518" s="980"/>
      <c r="AD518" s="1534" t="str">
        <f>+IF(Z519&gt;Z518,"SUPERADA",IF(Z519=Z518,"EQUILIBRADA",IF(Z519&lt;Z518,"PARA MEJORAR")))</f>
        <v>PARA MEJORAR</v>
      </c>
      <c r="AE518" s="1000" t="s">
        <v>558</v>
      </c>
    </row>
    <row r="519" spans="1:42" ht="24.95" customHeight="1" thickBot="1" x14ac:dyDescent="0.25">
      <c r="A519" s="1249"/>
      <c r="B519" s="1412"/>
      <c r="C519" s="1200"/>
      <c r="D519" s="1200"/>
      <c r="E519" s="1200"/>
      <c r="F519" s="1200"/>
      <c r="G519" s="1198"/>
      <c r="H519" s="1197"/>
      <c r="I519" s="847" t="s">
        <v>601</v>
      </c>
      <c r="J519" s="848"/>
      <c r="K519" s="849"/>
      <c r="L519" s="850"/>
      <c r="M519" s="851"/>
      <c r="N519" s="849"/>
      <c r="O519" s="850"/>
      <c r="P519" s="851"/>
      <c r="Q519" s="849"/>
      <c r="R519" s="850"/>
      <c r="S519" s="851"/>
      <c r="T519" s="849"/>
      <c r="U519" s="852"/>
      <c r="V519" s="853">
        <f>SUM(J519:L519)*H518</f>
        <v>0</v>
      </c>
      <c r="W519" s="854">
        <f>SUM(M519:O519)*H518</f>
        <v>0</v>
      </c>
      <c r="X519" s="854">
        <f>SUM(P519:R519)*H518</f>
        <v>0</v>
      </c>
      <c r="Y519" s="854">
        <f>SUM(S519:U519)*H518</f>
        <v>0</v>
      </c>
      <c r="Z519" s="966">
        <f t="shared" ref="Z519" si="257">MAX(V519:Y519)</f>
        <v>0</v>
      </c>
      <c r="AA519" s="1431"/>
      <c r="AB519" s="1276"/>
      <c r="AC519" s="981"/>
      <c r="AD519" s="1535"/>
      <c r="AE519" s="1000" t="s">
        <v>558</v>
      </c>
    </row>
    <row r="520" spans="1:42" ht="24.95" customHeight="1" x14ac:dyDescent="0.2">
      <c r="A520" s="1249"/>
      <c r="B520" s="1412"/>
      <c r="C520" s="1199" t="s">
        <v>30</v>
      </c>
      <c r="D520" s="1199" t="s">
        <v>103</v>
      </c>
      <c r="E520" s="1199" t="s">
        <v>104</v>
      </c>
      <c r="F520" s="1199" t="s">
        <v>105</v>
      </c>
      <c r="G520" s="1201" t="s">
        <v>816</v>
      </c>
      <c r="H520" s="1202">
        <v>0.34</v>
      </c>
      <c r="I520" s="832" t="s">
        <v>600</v>
      </c>
      <c r="J520" s="833"/>
      <c r="K520" s="834"/>
      <c r="L520" s="835">
        <v>0.2</v>
      </c>
      <c r="M520" s="836"/>
      <c r="N520" s="834"/>
      <c r="O520" s="835">
        <v>0.55000000000000004</v>
      </c>
      <c r="P520" s="836"/>
      <c r="Q520" s="840"/>
      <c r="R520" s="835">
        <v>0.75</v>
      </c>
      <c r="S520" s="836"/>
      <c r="T520" s="834"/>
      <c r="U520" s="837">
        <v>1</v>
      </c>
      <c r="V520" s="821">
        <f>SUM(J520:L520)*H520</f>
        <v>6.8000000000000005E-2</v>
      </c>
      <c r="W520" s="822">
        <f>SUM(M520:O520)*H520</f>
        <v>0.18700000000000003</v>
      </c>
      <c r="X520" s="822">
        <f>SUM(P520:R520)*H520</f>
        <v>0.255</v>
      </c>
      <c r="Y520" s="822">
        <f>SUM(S520:U520)*H520</f>
        <v>0.34</v>
      </c>
      <c r="Z520" s="963">
        <f>MAX(V520:Y520)</f>
        <v>0.34</v>
      </c>
      <c r="AA520" s="1431"/>
      <c r="AB520" s="1275">
        <v>72</v>
      </c>
      <c r="AC520" s="979"/>
      <c r="AD520" s="1533" t="str">
        <f>+IF(Z521&gt;Z520,"SUPERADA",IF(Z521=Z520,"EQUILIBRADA",IF(Z521&lt;Z520,"PARA MEJORAR")))</f>
        <v>PARA MEJORAR</v>
      </c>
      <c r="AE520" s="1000" t="s">
        <v>558</v>
      </c>
    </row>
    <row r="521" spans="1:42" ht="24.95" customHeight="1" x14ac:dyDescent="0.2">
      <c r="A521" s="1249"/>
      <c r="B521" s="1412"/>
      <c r="C521" s="1200"/>
      <c r="D521" s="1200"/>
      <c r="E521" s="1200"/>
      <c r="F521" s="1200"/>
      <c r="G521" s="1189"/>
      <c r="H521" s="1190"/>
      <c r="I521" s="823" t="s">
        <v>601</v>
      </c>
      <c r="J521" s="824"/>
      <c r="K521" s="825"/>
      <c r="L521" s="826">
        <v>0.2</v>
      </c>
      <c r="M521" s="827"/>
      <c r="N521" s="825"/>
      <c r="O521" s="826">
        <v>0.5</v>
      </c>
      <c r="P521" s="827"/>
      <c r="Q521" s="825"/>
      <c r="R521" s="826"/>
      <c r="S521" s="827"/>
      <c r="T521" s="825"/>
      <c r="U521" s="828"/>
      <c r="V521" s="829">
        <f>SUM(J521:L521)*H520</f>
        <v>6.8000000000000005E-2</v>
      </c>
      <c r="W521" s="830">
        <f>SUM(M521:O521)*H520</f>
        <v>0.17</v>
      </c>
      <c r="X521" s="830">
        <f>SUM(P521:R521)*H520</f>
        <v>0</v>
      </c>
      <c r="Y521" s="830">
        <f>SUM(S521:U521)*H520</f>
        <v>0</v>
      </c>
      <c r="Z521" s="964">
        <f t="shared" ref="Z521" si="258">MAX(V521:Y521)</f>
        <v>0.17</v>
      </c>
      <c r="AA521" s="1431"/>
      <c r="AB521" s="1276"/>
      <c r="AC521" s="980"/>
      <c r="AD521" s="1534"/>
      <c r="AE521" s="1000" t="s">
        <v>558</v>
      </c>
    </row>
    <row r="522" spans="1:42" ht="24.95" customHeight="1" x14ac:dyDescent="0.2">
      <c r="A522" s="1249"/>
      <c r="B522" s="1412"/>
      <c r="C522" s="1200"/>
      <c r="D522" s="1200"/>
      <c r="E522" s="1200"/>
      <c r="F522" s="1200"/>
      <c r="G522" s="1189" t="s">
        <v>817</v>
      </c>
      <c r="H522" s="1190">
        <v>0.33</v>
      </c>
      <c r="I522" s="838" t="s">
        <v>600</v>
      </c>
      <c r="J522" s="839"/>
      <c r="K522" s="840"/>
      <c r="L522" s="841">
        <v>0.2</v>
      </c>
      <c r="M522" s="842"/>
      <c r="N522" s="840"/>
      <c r="O522" s="841">
        <v>0.55000000000000004</v>
      </c>
      <c r="P522" s="842"/>
      <c r="Q522" s="840"/>
      <c r="R522" s="841">
        <v>0.75</v>
      </c>
      <c r="S522" s="842"/>
      <c r="T522" s="840"/>
      <c r="U522" s="843">
        <v>1</v>
      </c>
      <c r="V522" s="844">
        <f>SUM(J522:L522)*H522</f>
        <v>6.6000000000000003E-2</v>
      </c>
      <c r="W522" s="845">
        <f>SUM(M522:O522)*H522</f>
        <v>0.18150000000000002</v>
      </c>
      <c r="X522" s="845">
        <f>SUM(P522:R522)*H522</f>
        <v>0.2475</v>
      </c>
      <c r="Y522" s="845">
        <f>SUM(S522:U522)*H522</f>
        <v>0.33</v>
      </c>
      <c r="Z522" s="965">
        <f>MAX(V522:Y522)</f>
        <v>0.33</v>
      </c>
      <c r="AA522" s="1431"/>
      <c r="AB522" s="1276"/>
      <c r="AC522" s="980"/>
      <c r="AD522" s="1534" t="str">
        <f>+IF(Z523&gt;Z522,"SUPERADA",IF(Z523=Z522,"EQUILIBRADA",IF(Z523&lt;Z522,"PARA MEJORAR")))</f>
        <v>PARA MEJORAR</v>
      </c>
      <c r="AE522" s="1000" t="s">
        <v>558</v>
      </c>
    </row>
    <row r="523" spans="1:42" ht="24.95" customHeight="1" x14ac:dyDescent="0.2">
      <c r="A523" s="1249"/>
      <c r="B523" s="1412"/>
      <c r="C523" s="1200"/>
      <c r="D523" s="1200"/>
      <c r="E523" s="1200"/>
      <c r="F523" s="1200"/>
      <c r="G523" s="1189"/>
      <c r="H523" s="1190"/>
      <c r="I523" s="823" t="s">
        <v>601</v>
      </c>
      <c r="J523" s="824"/>
      <c r="K523" s="825"/>
      <c r="L523" s="826">
        <v>0.2</v>
      </c>
      <c r="M523" s="827"/>
      <c r="N523" s="825"/>
      <c r="O523" s="826">
        <v>0.5</v>
      </c>
      <c r="P523" s="827"/>
      <c r="Q523" s="825"/>
      <c r="R523" s="826"/>
      <c r="S523" s="827"/>
      <c r="T523" s="825"/>
      <c r="U523" s="828"/>
      <c r="V523" s="829">
        <f>SUM(J523:L523)*H522</f>
        <v>6.6000000000000003E-2</v>
      </c>
      <c r="W523" s="830">
        <f>SUM(M523:O523)*H522</f>
        <v>0.16500000000000001</v>
      </c>
      <c r="X523" s="830">
        <f>SUM(P523:R523)*H522</f>
        <v>0</v>
      </c>
      <c r="Y523" s="830">
        <f>SUM(S523:U523)*H522</f>
        <v>0</v>
      </c>
      <c r="Z523" s="964">
        <f t="shared" ref="Z523" si="259">MAX(V523:Y523)</f>
        <v>0.16500000000000001</v>
      </c>
      <c r="AA523" s="1431"/>
      <c r="AB523" s="1276"/>
      <c r="AC523" s="980"/>
      <c r="AD523" s="1534"/>
      <c r="AE523" s="1000" t="s">
        <v>558</v>
      </c>
    </row>
    <row r="524" spans="1:42" ht="24.95" customHeight="1" x14ac:dyDescent="0.2">
      <c r="A524" s="1249"/>
      <c r="B524" s="1412"/>
      <c r="C524" s="1200"/>
      <c r="D524" s="1200"/>
      <c r="E524" s="1200"/>
      <c r="F524" s="1200"/>
      <c r="G524" s="1189" t="s">
        <v>818</v>
      </c>
      <c r="H524" s="1190">
        <v>0.33</v>
      </c>
      <c r="I524" s="838" t="s">
        <v>600</v>
      </c>
      <c r="J524" s="839"/>
      <c r="K524" s="840"/>
      <c r="L524" s="841">
        <v>0.2</v>
      </c>
      <c r="M524" s="842"/>
      <c r="N524" s="840"/>
      <c r="O524" s="841">
        <v>0.55000000000000004</v>
      </c>
      <c r="P524" s="842"/>
      <c r="Q524" s="840"/>
      <c r="R524" s="841">
        <v>0.75</v>
      </c>
      <c r="S524" s="842"/>
      <c r="T524" s="840"/>
      <c r="U524" s="843">
        <v>1</v>
      </c>
      <c r="V524" s="844">
        <f>SUM(J524:L524)*H524</f>
        <v>6.6000000000000003E-2</v>
      </c>
      <c r="W524" s="845">
        <f>SUM(M524:O524)*H524</f>
        <v>0.18150000000000002</v>
      </c>
      <c r="X524" s="845">
        <f>SUM(P524:R524)*H524</f>
        <v>0.2475</v>
      </c>
      <c r="Y524" s="845">
        <f>SUM(S524:U524)*H524</f>
        <v>0.33</v>
      </c>
      <c r="Z524" s="965">
        <f>MAX(V524:Y524)</f>
        <v>0.33</v>
      </c>
      <c r="AA524" s="1431"/>
      <c r="AB524" s="1276"/>
      <c r="AC524" s="980"/>
      <c r="AD524" s="1534" t="str">
        <f>+IF(Z525&gt;Z524,"SUPERADA",IF(Z525=Z524,"EQUILIBRADA",IF(Z525&lt;Z524,"PARA MEJORAR")))</f>
        <v>PARA MEJORAR</v>
      </c>
      <c r="AE524" s="1000" t="s">
        <v>558</v>
      </c>
    </row>
    <row r="525" spans="1:42" ht="24.95" customHeight="1" thickBot="1" x14ac:dyDescent="0.25">
      <c r="A525" s="1249"/>
      <c r="B525" s="1412"/>
      <c r="C525" s="1200"/>
      <c r="D525" s="1200"/>
      <c r="E525" s="1200"/>
      <c r="F525" s="1200"/>
      <c r="G525" s="1198"/>
      <c r="H525" s="1197"/>
      <c r="I525" s="847" t="s">
        <v>601</v>
      </c>
      <c r="J525" s="848"/>
      <c r="K525" s="849"/>
      <c r="L525" s="850">
        <v>0.2</v>
      </c>
      <c r="M525" s="851"/>
      <c r="N525" s="849"/>
      <c r="O525" s="850">
        <v>0.5</v>
      </c>
      <c r="P525" s="851"/>
      <c r="Q525" s="849"/>
      <c r="R525" s="850"/>
      <c r="S525" s="851"/>
      <c r="T525" s="849"/>
      <c r="U525" s="852"/>
      <c r="V525" s="853">
        <f>SUM(J525:L525)*H524</f>
        <v>6.6000000000000003E-2</v>
      </c>
      <c r="W525" s="854">
        <f>SUM(M525:O525)*H524</f>
        <v>0.16500000000000001</v>
      </c>
      <c r="X525" s="854">
        <f>SUM(P525:R525)*H524</f>
        <v>0</v>
      </c>
      <c r="Y525" s="854">
        <f>SUM(S525:U525)*H524</f>
        <v>0</v>
      </c>
      <c r="Z525" s="966">
        <f t="shared" ref="Z525" si="260">MAX(V525:Y525)</f>
        <v>0.16500000000000001</v>
      </c>
      <c r="AA525" s="1431"/>
      <c r="AB525" s="1277"/>
      <c r="AC525" s="981"/>
      <c r="AD525" s="1535"/>
      <c r="AE525" s="1000" t="s">
        <v>558</v>
      </c>
    </row>
    <row r="526" spans="1:42" ht="24.95" customHeight="1" x14ac:dyDescent="0.2">
      <c r="A526" s="1249"/>
      <c r="B526" s="1412"/>
      <c r="C526" s="1199" t="s">
        <v>31</v>
      </c>
      <c r="D526" s="1199" t="s">
        <v>280</v>
      </c>
      <c r="E526" s="1199" t="s">
        <v>281</v>
      </c>
      <c r="F526" s="1199" t="s">
        <v>129</v>
      </c>
      <c r="G526" s="1201" t="s">
        <v>819</v>
      </c>
      <c r="H526" s="1202">
        <v>0.25</v>
      </c>
      <c r="I526" s="832" t="s">
        <v>600</v>
      </c>
      <c r="J526" s="833"/>
      <c r="K526" s="834"/>
      <c r="L526" s="835">
        <v>1</v>
      </c>
      <c r="M526" s="836"/>
      <c r="N526" s="834"/>
      <c r="O526" s="835">
        <v>1</v>
      </c>
      <c r="P526" s="836"/>
      <c r="Q526" s="840"/>
      <c r="R526" s="835">
        <v>1</v>
      </c>
      <c r="S526" s="836"/>
      <c r="T526" s="834"/>
      <c r="U526" s="837">
        <v>1</v>
      </c>
      <c r="V526" s="821">
        <f>SUM(J526:L526)*H526</f>
        <v>0.25</v>
      </c>
      <c r="W526" s="822">
        <f>SUM(M526:O526)*H526</f>
        <v>0.25</v>
      </c>
      <c r="X526" s="822">
        <f>SUM(P526:R526)*H526</f>
        <v>0.25</v>
      </c>
      <c r="Y526" s="822">
        <f>SUM(S526:U526)*H526</f>
        <v>0.25</v>
      </c>
      <c r="Z526" s="963">
        <f>MAX(V526:Y526)</f>
        <v>0.25</v>
      </c>
      <c r="AA526" s="1431"/>
      <c r="AB526" s="1276">
        <v>73</v>
      </c>
      <c r="AC526" s="979"/>
      <c r="AD526" s="1533" t="str">
        <f>+IF(Z527&gt;Z526,"SUPERADA",IF(Z527=Z526,"EQUILIBRADA",IF(Z527&lt;Z526,"PARA MEJORAR")))</f>
        <v>EQUILIBRADA</v>
      </c>
      <c r="AE526" s="1000" t="s">
        <v>558</v>
      </c>
    </row>
    <row r="527" spans="1:42" ht="24.95" customHeight="1" x14ac:dyDescent="0.2">
      <c r="A527" s="1249"/>
      <c r="B527" s="1412"/>
      <c r="C527" s="1200"/>
      <c r="D527" s="1200"/>
      <c r="E527" s="1200"/>
      <c r="F527" s="1200"/>
      <c r="G527" s="1189"/>
      <c r="H527" s="1190"/>
      <c r="I527" s="823" t="s">
        <v>601</v>
      </c>
      <c r="J527" s="824"/>
      <c r="K527" s="825"/>
      <c r="L527" s="826">
        <v>0.25</v>
      </c>
      <c r="M527" s="827"/>
      <c r="N527" s="825"/>
      <c r="O527" s="826">
        <v>1</v>
      </c>
      <c r="P527" s="827"/>
      <c r="Q527" s="825"/>
      <c r="R527" s="826"/>
      <c r="S527" s="827"/>
      <c r="T527" s="825"/>
      <c r="U527" s="828"/>
      <c r="V527" s="829">
        <f>SUM(J527:L527)*H526</f>
        <v>6.25E-2</v>
      </c>
      <c r="W527" s="830">
        <f>SUM(M527:O527)*H526</f>
        <v>0.25</v>
      </c>
      <c r="X527" s="830">
        <f>SUM(P527:R527)*H526</f>
        <v>0</v>
      </c>
      <c r="Y527" s="830">
        <f>SUM(S527:U527)*H526</f>
        <v>0</v>
      </c>
      <c r="Z527" s="964">
        <f t="shared" ref="Z527" si="261">MAX(V527:Y527)</f>
        <v>0.25</v>
      </c>
      <c r="AA527" s="1431"/>
      <c r="AB527" s="1276"/>
      <c r="AC527" s="980"/>
      <c r="AD527" s="1534"/>
      <c r="AE527" s="1000" t="s">
        <v>558</v>
      </c>
    </row>
    <row r="528" spans="1:42" ht="24.95" customHeight="1" x14ac:dyDescent="0.2">
      <c r="A528" s="1249"/>
      <c r="B528" s="1412"/>
      <c r="C528" s="1200"/>
      <c r="D528" s="1200"/>
      <c r="E528" s="1200"/>
      <c r="F528" s="1200"/>
      <c r="G528" s="1189" t="s">
        <v>1134</v>
      </c>
      <c r="H528" s="1190">
        <v>0.25</v>
      </c>
      <c r="I528" s="838" t="s">
        <v>600</v>
      </c>
      <c r="J528" s="839"/>
      <c r="K528" s="840"/>
      <c r="L528" s="841"/>
      <c r="M528" s="842"/>
      <c r="N528" s="840"/>
      <c r="O528" s="841">
        <v>0.5</v>
      </c>
      <c r="P528" s="842"/>
      <c r="Q528" s="840"/>
      <c r="R528" s="841">
        <v>0.5</v>
      </c>
      <c r="S528" s="842"/>
      <c r="T528" s="840"/>
      <c r="U528" s="843">
        <v>1</v>
      </c>
      <c r="V528" s="844">
        <f>SUM(J528:L528)*H528</f>
        <v>0</v>
      </c>
      <c r="W528" s="845">
        <f>SUM(M528:O528)*H528</f>
        <v>0.125</v>
      </c>
      <c r="X528" s="845">
        <f>SUM(P528:R528)*H528</f>
        <v>0.125</v>
      </c>
      <c r="Y528" s="845">
        <f>SUM(S528:U528)*H528</f>
        <v>0.25</v>
      </c>
      <c r="Z528" s="965">
        <f>MAX(V528:Y528)</f>
        <v>0.25</v>
      </c>
      <c r="AA528" s="1431"/>
      <c r="AB528" s="1276"/>
      <c r="AC528" s="980"/>
      <c r="AD528" s="1534" t="str">
        <f>+IF(Z529&gt;Z528,"SUPERADA",IF(Z529=Z528,"EQUILIBRADA",IF(Z529&lt;Z528,"PARA MEJORAR")))</f>
        <v>PARA MEJORAR</v>
      </c>
      <c r="AE528" s="1000" t="s">
        <v>558</v>
      </c>
    </row>
    <row r="529" spans="1:31" ht="24.95" customHeight="1" x14ac:dyDescent="0.2">
      <c r="A529" s="1249"/>
      <c r="B529" s="1412"/>
      <c r="C529" s="1200"/>
      <c r="D529" s="1200"/>
      <c r="E529" s="1200"/>
      <c r="F529" s="1200"/>
      <c r="G529" s="1189"/>
      <c r="H529" s="1190"/>
      <c r="I529" s="823" t="s">
        <v>601</v>
      </c>
      <c r="J529" s="824"/>
      <c r="K529" s="825"/>
      <c r="L529" s="826"/>
      <c r="M529" s="827"/>
      <c r="N529" s="825"/>
      <c r="O529" s="826">
        <v>0.25</v>
      </c>
      <c r="P529" s="827"/>
      <c r="Q529" s="825"/>
      <c r="R529" s="826"/>
      <c r="S529" s="827"/>
      <c r="T529" s="825"/>
      <c r="U529" s="828"/>
      <c r="V529" s="829">
        <f>SUM(J529:L529)*H528</f>
        <v>0</v>
      </c>
      <c r="W529" s="830">
        <f>SUM(M529:O529)*H528</f>
        <v>6.25E-2</v>
      </c>
      <c r="X529" s="830">
        <f>SUM(P529:R529)*H528</f>
        <v>0</v>
      </c>
      <c r="Y529" s="830">
        <f>SUM(S529:U529)*H528</f>
        <v>0</v>
      </c>
      <c r="Z529" s="964">
        <f t="shared" ref="Z529" si="262">MAX(V529:Y529)</f>
        <v>6.25E-2</v>
      </c>
      <c r="AA529" s="1431"/>
      <c r="AB529" s="1276"/>
      <c r="AC529" s="980"/>
      <c r="AD529" s="1534"/>
      <c r="AE529" s="1000" t="s">
        <v>558</v>
      </c>
    </row>
    <row r="530" spans="1:31" ht="24.95" customHeight="1" x14ac:dyDescent="0.2">
      <c r="A530" s="1249"/>
      <c r="B530" s="1412"/>
      <c r="C530" s="1200"/>
      <c r="D530" s="1200"/>
      <c r="E530" s="1200"/>
      <c r="F530" s="1200"/>
      <c r="G530" s="1189" t="s">
        <v>1135</v>
      </c>
      <c r="H530" s="1190">
        <v>0.25</v>
      </c>
      <c r="I530" s="838" t="s">
        <v>600</v>
      </c>
      <c r="J530" s="839"/>
      <c r="K530" s="840"/>
      <c r="L530" s="841"/>
      <c r="M530" s="842"/>
      <c r="N530" s="840"/>
      <c r="O530" s="841"/>
      <c r="P530" s="842"/>
      <c r="Q530" s="840"/>
      <c r="R530" s="841">
        <v>0.75</v>
      </c>
      <c r="S530" s="842"/>
      <c r="T530" s="840"/>
      <c r="U530" s="843">
        <v>1</v>
      </c>
      <c r="V530" s="844">
        <f>SUM(J530:L530)*H530</f>
        <v>0</v>
      </c>
      <c r="W530" s="845">
        <f>SUM(M530:O530)*H530</f>
        <v>0</v>
      </c>
      <c r="X530" s="845">
        <f>SUM(P530:R530)*H530</f>
        <v>0.1875</v>
      </c>
      <c r="Y530" s="845">
        <f>SUM(S530:U530)*H530</f>
        <v>0.25</v>
      </c>
      <c r="Z530" s="965">
        <f>MAX(V530:Y530)</f>
        <v>0.25</v>
      </c>
      <c r="AA530" s="1431"/>
      <c r="AB530" s="1276"/>
      <c r="AC530" s="980"/>
      <c r="AD530" s="1534" t="str">
        <f>+IF(Z531&gt;Z530,"SUPERADA",IF(Z531=Z530,"EQUILIBRADA",IF(Z531&lt;Z530,"PARA MEJORAR")))</f>
        <v>PARA MEJORAR</v>
      </c>
      <c r="AE530" s="1000" t="s">
        <v>558</v>
      </c>
    </row>
    <row r="531" spans="1:31" ht="24.95" customHeight="1" x14ac:dyDescent="0.2">
      <c r="A531" s="1249"/>
      <c r="B531" s="1412"/>
      <c r="C531" s="1200"/>
      <c r="D531" s="1200"/>
      <c r="E531" s="1200"/>
      <c r="F531" s="1200"/>
      <c r="G531" s="1189"/>
      <c r="H531" s="1190"/>
      <c r="I531" s="823" t="s">
        <v>601</v>
      </c>
      <c r="J531" s="824"/>
      <c r="K531" s="825"/>
      <c r="L531" s="826"/>
      <c r="M531" s="827"/>
      <c r="N531" s="825"/>
      <c r="O531" s="826"/>
      <c r="P531" s="827"/>
      <c r="Q531" s="825"/>
      <c r="R531" s="826"/>
      <c r="S531" s="827"/>
      <c r="T531" s="825"/>
      <c r="U531" s="828"/>
      <c r="V531" s="829">
        <f>SUM(J531:L531)*H530</f>
        <v>0</v>
      </c>
      <c r="W531" s="830">
        <f>SUM(M531:O531)*H530</f>
        <v>0</v>
      </c>
      <c r="X531" s="830">
        <f>SUM(P531:R531)*H530</f>
        <v>0</v>
      </c>
      <c r="Y531" s="830">
        <f>SUM(S531:U531)*H530</f>
        <v>0</v>
      </c>
      <c r="Z531" s="964">
        <f t="shared" ref="Z531" si="263">MAX(V531:Y531)</f>
        <v>0</v>
      </c>
      <c r="AA531" s="1431"/>
      <c r="AB531" s="1276"/>
      <c r="AC531" s="980"/>
      <c r="AD531" s="1534"/>
      <c r="AE531" s="1000" t="s">
        <v>558</v>
      </c>
    </row>
    <row r="532" spans="1:31" ht="24.95" customHeight="1" x14ac:dyDescent="0.2">
      <c r="A532" s="1249"/>
      <c r="B532" s="1412"/>
      <c r="C532" s="1200"/>
      <c r="D532" s="1200"/>
      <c r="E532" s="1200"/>
      <c r="F532" s="1200"/>
      <c r="G532" s="1189" t="s">
        <v>1136</v>
      </c>
      <c r="H532" s="1190">
        <v>0.25</v>
      </c>
      <c r="I532" s="838" t="s">
        <v>600</v>
      </c>
      <c r="J532" s="839"/>
      <c r="K532" s="840"/>
      <c r="L532" s="841"/>
      <c r="M532" s="842"/>
      <c r="N532" s="840"/>
      <c r="O532" s="841"/>
      <c r="P532" s="842"/>
      <c r="Q532" s="840"/>
      <c r="R532" s="841"/>
      <c r="S532" s="842"/>
      <c r="T532" s="840"/>
      <c r="U532" s="843">
        <v>1</v>
      </c>
      <c r="V532" s="844">
        <f>SUM(J532:L532)*H532</f>
        <v>0</v>
      </c>
      <c r="W532" s="845">
        <f>SUM(M532:O532)*H532</f>
        <v>0</v>
      </c>
      <c r="X532" s="845">
        <f>SUM(P532:R532)*H532</f>
        <v>0</v>
      </c>
      <c r="Y532" s="845">
        <f>SUM(S532:U532)*H532</f>
        <v>0.25</v>
      </c>
      <c r="Z532" s="965">
        <f>MAX(V532:Y532)</f>
        <v>0.25</v>
      </c>
      <c r="AA532" s="1431"/>
      <c r="AB532" s="1276"/>
      <c r="AC532" s="980"/>
      <c r="AD532" s="1534" t="str">
        <f>+IF(Z533&gt;Z532,"SUPERADA",IF(Z533=Z532,"EQUILIBRADA",IF(Z533&lt;Z532,"PARA MEJORAR")))</f>
        <v>PARA MEJORAR</v>
      </c>
      <c r="AE532" s="1000" t="s">
        <v>558</v>
      </c>
    </row>
    <row r="533" spans="1:31" ht="24.95" customHeight="1" thickBot="1" x14ac:dyDescent="0.25">
      <c r="A533" s="1249"/>
      <c r="B533" s="1412"/>
      <c r="C533" s="1200"/>
      <c r="D533" s="1200"/>
      <c r="E533" s="1200"/>
      <c r="F533" s="1200"/>
      <c r="G533" s="1198"/>
      <c r="H533" s="1197"/>
      <c r="I533" s="847" t="s">
        <v>601</v>
      </c>
      <c r="J533" s="848"/>
      <c r="K533" s="849"/>
      <c r="L533" s="850"/>
      <c r="M533" s="851"/>
      <c r="N533" s="849"/>
      <c r="O533" s="850"/>
      <c r="P533" s="851"/>
      <c r="Q533" s="849"/>
      <c r="R533" s="850"/>
      <c r="S533" s="851"/>
      <c r="T533" s="849"/>
      <c r="U533" s="852"/>
      <c r="V533" s="853">
        <f>SUM(J533:L533)*H532</f>
        <v>0</v>
      </c>
      <c r="W533" s="854">
        <f>SUM(M533:O533)*H532</f>
        <v>0</v>
      </c>
      <c r="X533" s="854">
        <f>SUM(P533:R533)*H532</f>
        <v>0</v>
      </c>
      <c r="Y533" s="854">
        <f>SUM(S533:U533)*H532</f>
        <v>0</v>
      </c>
      <c r="Z533" s="966">
        <f t="shared" ref="Z533" si="264">MAX(V533:Y533)</f>
        <v>0</v>
      </c>
      <c r="AA533" s="1431"/>
      <c r="AB533" s="1277"/>
      <c r="AC533" s="981"/>
      <c r="AD533" s="1535"/>
      <c r="AE533" s="1000" t="s">
        <v>558</v>
      </c>
    </row>
    <row r="534" spans="1:31" ht="24.95" customHeight="1" x14ac:dyDescent="0.2">
      <c r="A534" s="1249"/>
      <c r="B534" s="1412"/>
      <c r="C534" s="1199" t="s">
        <v>32</v>
      </c>
      <c r="D534" s="1199" t="s">
        <v>106</v>
      </c>
      <c r="E534" s="1199" t="s">
        <v>107</v>
      </c>
      <c r="F534" s="1199" t="s">
        <v>122</v>
      </c>
      <c r="G534" s="1201" t="s">
        <v>822</v>
      </c>
      <c r="H534" s="1202">
        <v>0.5</v>
      </c>
      <c r="I534" s="832" t="s">
        <v>600</v>
      </c>
      <c r="J534" s="833"/>
      <c r="K534" s="834"/>
      <c r="L534" s="835">
        <v>1</v>
      </c>
      <c r="M534" s="836"/>
      <c r="N534" s="834"/>
      <c r="O534" s="835">
        <v>1</v>
      </c>
      <c r="P534" s="836"/>
      <c r="Q534" s="834"/>
      <c r="R534" s="835">
        <v>1</v>
      </c>
      <c r="S534" s="836"/>
      <c r="T534" s="834"/>
      <c r="U534" s="837">
        <v>1</v>
      </c>
      <c r="V534" s="821">
        <f>SUM(J534:L534)*H534</f>
        <v>0.5</v>
      </c>
      <c r="W534" s="822">
        <f>SUM(M534:O534)*H534</f>
        <v>0.5</v>
      </c>
      <c r="X534" s="822">
        <f>SUM(P534:R534)*H534</f>
        <v>0.5</v>
      </c>
      <c r="Y534" s="822">
        <f>SUM(S534:U534)*H534</f>
        <v>0.5</v>
      </c>
      <c r="Z534" s="963">
        <f>MAX(V534:Y534)</f>
        <v>0.5</v>
      </c>
      <c r="AA534" s="1431"/>
      <c r="AB534" s="1275">
        <v>74</v>
      </c>
      <c r="AC534" s="979"/>
      <c r="AD534" s="1533" t="str">
        <f>+IF(Z535&gt;Z534,"SUPERADA",IF(Z535=Z534,"EQUILIBRADA",IF(Z535&lt;Z534,"PARA MEJORAR")))</f>
        <v>EQUILIBRADA</v>
      </c>
      <c r="AE534" s="1000" t="s">
        <v>558</v>
      </c>
    </row>
    <row r="535" spans="1:31" ht="24.95" customHeight="1" x14ac:dyDescent="0.2">
      <c r="A535" s="1249"/>
      <c r="B535" s="1412"/>
      <c r="C535" s="1200"/>
      <c r="D535" s="1200"/>
      <c r="E535" s="1200"/>
      <c r="F535" s="1200"/>
      <c r="G535" s="1189"/>
      <c r="H535" s="1190"/>
      <c r="I535" s="823" t="s">
        <v>601</v>
      </c>
      <c r="J535" s="824"/>
      <c r="K535" s="825"/>
      <c r="L535" s="826">
        <v>1</v>
      </c>
      <c r="M535" s="827"/>
      <c r="N535" s="825"/>
      <c r="O535" s="826">
        <v>1</v>
      </c>
      <c r="P535" s="827"/>
      <c r="Q535" s="825"/>
      <c r="R535" s="826"/>
      <c r="S535" s="827"/>
      <c r="T535" s="825"/>
      <c r="U535" s="828"/>
      <c r="V535" s="829">
        <f>SUM(J535:L535)*H534</f>
        <v>0.5</v>
      </c>
      <c r="W535" s="830">
        <f>SUM(M535:O535)*H534</f>
        <v>0.5</v>
      </c>
      <c r="X535" s="830">
        <f>SUM(P535:R535)*H534</f>
        <v>0</v>
      </c>
      <c r="Y535" s="830">
        <f>SUM(S535:U535)*H534</f>
        <v>0</v>
      </c>
      <c r="Z535" s="964">
        <f t="shared" ref="Z535" si="265">MAX(V535:Y535)</f>
        <v>0.5</v>
      </c>
      <c r="AA535" s="1431"/>
      <c r="AB535" s="1276"/>
      <c r="AC535" s="980"/>
      <c r="AD535" s="1534"/>
      <c r="AE535" s="1000" t="s">
        <v>558</v>
      </c>
    </row>
    <row r="536" spans="1:31" ht="24.95" customHeight="1" x14ac:dyDescent="0.2">
      <c r="A536" s="1249"/>
      <c r="B536" s="1412"/>
      <c r="C536" s="1200"/>
      <c r="D536" s="1200"/>
      <c r="E536" s="1200"/>
      <c r="F536" s="1200"/>
      <c r="G536" s="1189" t="s">
        <v>823</v>
      </c>
      <c r="H536" s="1190">
        <v>0.5</v>
      </c>
      <c r="I536" s="838" t="s">
        <v>600</v>
      </c>
      <c r="J536" s="839"/>
      <c r="K536" s="840"/>
      <c r="L536" s="841"/>
      <c r="M536" s="842"/>
      <c r="N536" s="840"/>
      <c r="O536" s="841">
        <v>1</v>
      </c>
      <c r="P536" s="842"/>
      <c r="Q536" s="840"/>
      <c r="R536" s="841">
        <v>1</v>
      </c>
      <c r="S536" s="842"/>
      <c r="T536" s="840"/>
      <c r="U536" s="843">
        <v>1</v>
      </c>
      <c r="V536" s="844">
        <f>SUM(J536:L536)*H536</f>
        <v>0</v>
      </c>
      <c r="W536" s="845">
        <f>SUM(M536:O536)*H536</f>
        <v>0.5</v>
      </c>
      <c r="X536" s="845">
        <f>SUM(P536:R536)*H536</f>
        <v>0.5</v>
      </c>
      <c r="Y536" s="845">
        <f>SUM(S536:U536)*H536</f>
        <v>0.5</v>
      </c>
      <c r="Z536" s="965">
        <f>MAX(V536:Y536)</f>
        <v>0.5</v>
      </c>
      <c r="AA536" s="1431"/>
      <c r="AB536" s="1276"/>
      <c r="AC536" s="980"/>
      <c r="AD536" s="1534" t="str">
        <f>+IF(Z537&gt;Z536,"SUPERADA",IF(Z537=Z536,"EQUILIBRADA",IF(Z537&lt;Z536,"PARA MEJORAR")))</f>
        <v>EQUILIBRADA</v>
      </c>
      <c r="AE536" s="1000" t="s">
        <v>558</v>
      </c>
    </row>
    <row r="537" spans="1:31" ht="24.95" customHeight="1" thickBot="1" x14ac:dyDescent="0.25">
      <c r="A537" s="1249"/>
      <c r="B537" s="1412"/>
      <c r="C537" s="1200"/>
      <c r="D537" s="1200"/>
      <c r="E537" s="1200"/>
      <c r="F537" s="1200"/>
      <c r="G537" s="1198"/>
      <c r="H537" s="1197"/>
      <c r="I537" s="847" t="s">
        <v>601</v>
      </c>
      <c r="J537" s="848"/>
      <c r="K537" s="849"/>
      <c r="L537" s="850"/>
      <c r="M537" s="851"/>
      <c r="N537" s="849"/>
      <c r="O537" s="850">
        <v>1</v>
      </c>
      <c r="P537" s="851"/>
      <c r="Q537" s="849"/>
      <c r="R537" s="850"/>
      <c r="S537" s="851"/>
      <c r="T537" s="849"/>
      <c r="U537" s="852"/>
      <c r="V537" s="853">
        <f>SUM(J537:L537)*H536</f>
        <v>0</v>
      </c>
      <c r="W537" s="854">
        <f>SUM(M537:O537)*H536</f>
        <v>0.5</v>
      </c>
      <c r="X537" s="854">
        <f>SUM(P537:R537)*H536</f>
        <v>0</v>
      </c>
      <c r="Y537" s="854">
        <f>SUM(S537:U537)*H536</f>
        <v>0</v>
      </c>
      <c r="Z537" s="966">
        <f t="shared" ref="Z537" si="266">MAX(V537:Y537)</f>
        <v>0.5</v>
      </c>
      <c r="AA537" s="1431"/>
      <c r="AB537" s="1277"/>
      <c r="AC537" s="981"/>
      <c r="AD537" s="1535"/>
      <c r="AE537" s="1000" t="s">
        <v>558</v>
      </c>
    </row>
    <row r="538" spans="1:31" ht="24.95" customHeight="1" x14ac:dyDescent="0.2">
      <c r="A538" s="1249"/>
      <c r="B538" s="1412"/>
      <c r="C538" s="1199" t="s">
        <v>174</v>
      </c>
      <c r="D538" s="1199" t="s">
        <v>176</v>
      </c>
      <c r="E538" s="1199" t="s">
        <v>465</v>
      </c>
      <c r="F538" s="1199" t="s">
        <v>284</v>
      </c>
      <c r="G538" s="1201" t="s">
        <v>824</v>
      </c>
      <c r="H538" s="1202">
        <v>0.2</v>
      </c>
      <c r="I538" s="832" t="s">
        <v>600</v>
      </c>
      <c r="J538" s="833"/>
      <c r="K538" s="834"/>
      <c r="L538" s="835"/>
      <c r="M538" s="836"/>
      <c r="N538" s="834"/>
      <c r="O538" s="835"/>
      <c r="P538" s="836"/>
      <c r="Q538" s="840"/>
      <c r="R538" s="835">
        <v>1</v>
      </c>
      <c r="S538" s="836"/>
      <c r="T538" s="834"/>
      <c r="U538" s="837">
        <v>1</v>
      </c>
      <c r="V538" s="821">
        <f>SUM(J538:L538)*H538</f>
        <v>0</v>
      </c>
      <c r="W538" s="822">
        <f>SUM(M538:O538)*H538</f>
        <v>0</v>
      </c>
      <c r="X538" s="822">
        <f>SUM(P538:R538)*H538</f>
        <v>0.2</v>
      </c>
      <c r="Y538" s="822">
        <f>SUM(S538:U538)*H538</f>
        <v>0.2</v>
      </c>
      <c r="Z538" s="963">
        <f>MAX(V538:Y538)</f>
        <v>0.2</v>
      </c>
      <c r="AA538" s="1432" t="s">
        <v>1177</v>
      </c>
      <c r="AB538" s="1275">
        <v>75</v>
      </c>
      <c r="AC538" s="979"/>
      <c r="AD538" s="1533" t="str">
        <f>+IF(Z539&gt;Z538,"SUPERADA",IF(Z539=Z538,"EQUILIBRADA",IF(Z539&lt;Z538,"PARA MEJORAR")))</f>
        <v>PARA MEJORAR</v>
      </c>
      <c r="AE538" s="1001" t="s">
        <v>564</v>
      </c>
    </row>
    <row r="539" spans="1:31" ht="24.95" customHeight="1" x14ac:dyDescent="0.2">
      <c r="A539" s="1249"/>
      <c r="B539" s="1412"/>
      <c r="C539" s="1200"/>
      <c r="D539" s="1200"/>
      <c r="E539" s="1200"/>
      <c r="F539" s="1200"/>
      <c r="G539" s="1189"/>
      <c r="H539" s="1190"/>
      <c r="I539" s="823" t="s">
        <v>601</v>
      </c>
      <c r="J539" s="824"/>
      <c r="K539" s="825"/>
      <c r="L539" s="826"/>
      <c r="M539" s="827"/>
      <c r="N539" s="825"/>
      <c r="O539" s="826"/>
      <c r="P539" s="827"/>
      <c r="Q539" s="825"/>
      <c r="R539" s="826"/>
      <c r="S539" s="827"/>
      <c r="T539" s="825"/>
      <c r="U539" s="828"/>
      <c r="V539" s="829">
        <f>SUM(J539:L539)*H538</f>
        <v>0</v>
      </c>
      <c r="W539" s="830">
        <f>SUM(M539:O539)*H538</f>
        <v>0</v>
      </c>
      <c r="X539" s="830">
        <f>SUM(P539:R539)*H538</f>
        <v>0</v>
      </c>
      <c r="Y539" s="830">
        <f>SUM(S539:U539)*H538</f>
        <v>0</v>
      </c>
      <c r="Z539" s="964">
        <f t="shared" ref="Z539" si="267">MAX(V539:Y539)</f>
        <v>0</v>
      </c>
      <c r="AA539" s="1433"/>
      <c r="AB539" s="1276"/>
      <c r="AC539" s="980"/>
      <c r="AD539" s="1534"/>
      <c r="AE539" s="1002" t="s">
        <v>564</v>
      </c>
    </row>
    <row r="540" spans="1:31" ht="24.95" customHeight="1" x14ac:dyDescent="0.2">
      <c r="A540" s="1249"/>
      <c r="B540" s="1412"/>
      <c r="C540" s="1200"/>
      <c r="D540" s="1200"/>
      <c r="E540" s="1200"/>
      <c r="F540" s="1200"/>
      <c r="G540" s="1189" t="s">
        <v>825</v>
      </c>
      <c r="H540" s="1190">
        <v>0.5</v>
      </c>
      <c r="I540" s="838" t="s">
        <v>600</v>
      </c>
      <c r="J540" s="839"/>
      <c r="K540" s="840"/>
      <c r="L540" s="841"/>
      <c r="M540" s="842"/>
      <c r="N540" s="840"/>
      <c r="O540" s="841"/>
      <c r="P540" s="842"/>
      <c r="Q540" s="840"/>
      <c r="R540" s="841">
        <v>1</v>
      </c>
      <c r="S540" s="842"/>
      <c r="T540" s="840"/>
      <c r="U540" s="843">
        <v>1</v>
      </c>
      <c r="V540" s="844">
        <f>SUM(J540:L540)*H540</f>
        <v>0</v>
      </c>
      <c r="W540" s="845">
        <f>SUM(M540:O540)*H540</f>
        <v>0</v>
      </c>
      <c r="X540" s="845">
        <f>SUM(P540:R540)*H540</f>
        <v>0.5</v>
      </c>
      <c r="Y540" s="845">
        <f>SUM(S540:U540)*H540</f>
        <v>0.5</v>
      </c>
      <c r="Z540" s="965">
        <f>MAX(V540:Y540)</f>
        <v>0.5</v>
      </c>
      <c r="AA540" s="1433"/>
      <c r="AB540" s="1276"/>
      <c r="AC540" s="980"/>
      <c r="AD540" s="1534" t="str">
        <f>+IF(Z541&gt;Z540,"SUPERADA",IF(Z541=Z540,"EQUILIBRADA",IF(Z541&lt;Z540,"PARA MEJORAR")))</f>
        <v>PARA MEJORAR</v>
      </c>
      <c r="AE540" s="1002" t="s">
        <v>564</v>
      </c>
    </row>
    <row r="541" spans="1:31" ht="24.95" customHeight="1" x14ac:dyDescent="0.2">
      <c r="A541" s="1249"/>
      <c r="B541" s="1412"/>
      <c r="C541" s="1200"/>
      <c r="D541" s="1200"/>
      <c r="E541" s="1200"/>
      <c r="F541" s="1200"/>
      <c r="G541" s="1189"/>
      <c r="H541" s="1190"/>
      <c r="I541" s="823" t="s">
        <v>601</v>
      </c>
      <c r="J541" s="824"/>
      <c r="K541" s="825"/>
      <c r="L541" s="826"/>
      <c r="M541" s="827"/>
      <c r="N541" s="825"/>
      <c r="O541" s="826"/>
      <c r="P541" s="827"/>
      <c r="Q541" s="825"/>
      <c r="R541" s="826"/>
      <c r="S541" s="827"/>
      <c r="T541" s="825"/>
      <c r="U541" s="828"/>
      <c r="V541" s="829">
        <f>SUM(J541:L541)*H540</f>
        <v>0</v>
      </c>
      <c r="W541" s="830">
        <f>SUM(M541:O541)*H540</f>
        <v>0</v>
      </c>
      <c r="X541" s="830">
        <f>SUM(P541:R541)*H540</f>
        <v>0</v>
      </c>
      <c r="Y541" s="830">
        <f>SUM(S541:U541)*H540</f>
        <v>0</v>
      </c>
      <c r="Z541" s="964">
        <f t="shared" ref="Z541" si="268">MAX(V541:Y541)</f>
        <v>0</v>
      </c>
      <c r="AA541" s="1433"/>
      <c r="AB541" s="1276"/>
      <c r="AC541" s="980"/>
      <c r="AD541" s="1534"/>
      <c r="AE541" s="1002" t="s">
        <v>564</v>
      </c>
    </row>
    <row r="542" spans="1:31" ht="24.95" customHeight="1" x14ac:dyDescent="0.2">
      <c r="A542" s="1249"/>
      <c r="B542" s="1412"/>
      <c r="C542" s="1200"/>
      <c r="D542" s="1200"/>
      <c r="E542" s="1200"/>
      <c r="F542" s="1200"/>
      <c r="G542" s="1189" t="s">
        <v>826</v>
      </c>
      <c r="H542" s="1190">
        <v>0.3</v>
      </c>
      <c r="I542" s="838" t="s">
        <v>600</v>
      </c>
      <c r="J542" s="839"/>
      <c r="K542" s="840"/>
      <c r="L542" s="841"/>
      <c r="M542" s="842"/>
      <c r="N542" s="840"/>
      <c r="O542" s="841"/>
      <c r="P542" s="842"/>
      <c r="Q542" s="840"/>
      <c r="R542" s="841">
        <v>1</v>
      </c>
      <c r="S542" s="842"/>
      <c r="T542" s="840"/>
      <c r="U542" s="843">
        <v>1</v>
      </c>
      <c r="V542" s="844">
        <f>SUM(J542:L542)*H542</f>
        <v>0</v>
      </c>
      <c r="W542" s="845">
        <f>SUM(M542:O542)*H542</f>
        <v>0</v>
      </c>
      <c r="X542" s="845">
        <f>SUM(P542:R542)*H542</f>
        <v>0.3</v>
      </c>
      <c r="Y542" s="845">
        <f>SUM(S542:U542)*H542</f>
        <v>0.3</v>
      </c>
      <c r="Z542" s="965">
        <f>MAX(V542:Y542)</f>
        <v>0.3</v>
      </c>
      <c r="AA542" s="1433"/>
      <c r="AB542" s="1276"/>
      <c r="AC542" s="980"/>
      <c r="AD542" s="1534" t="str">
        <f>+IF(Z543&gt;Z542,"SUPERADA",IF(Z543=Z542,"EQUILIBRADA",IF(Z543&lt;Z542,"PARA MEJORAR")))</f>
        <v>PARA MEJORAR</v>
      </c>
      <c r="AE542" s="1002" t="s">
        <v>564</v>
      </c>
    </row>
    <row r="543" spans="1:31" ht="24.95" customHeight="1" thickBot="1" x14ac:dyDescent="0.25">
      <c r="A543" s="1249"/>
      <c r="B543" s="1412"/>
      <c r="C543" s="1200"/>
      <c r="D543" s="1200"/>
      <c r="E543" s="1200"/>
      <c r="F543" s="1200"/>
      <c r="G543" s="1198"/>
      <c r="H543" s="1197"/>
      <c r="I543" s="847" t="s">
        <v>601</v>
      </c>
      <c r="J543" s="848"/>
      <c r="K543" s="849"/>
      <c r="L543" s="850"/>
      <c r="M543" s="851"/>
      <c r="N543" s="849"/>
      <c r="O543" s="850"/>
      <c r="P543" s="851"/>
      <c r="Q543" s="849"/>
      <c r="R543" s="850"/>
      <c r="S543" s="851"/>
      <c r="T543" s="849"/>
      <c r="U543" s="852"/>
      <c r="V543" s="853">
        <f>SUM(J543:L543)*H542</f>
        <v>0</v>
      </c>
      <c r="W543" s="854">
        <f>SUM(M543:O543)*H542</f>
        <v>0</v>
      </c>
      <c r="X543" s="854">
        <f>SUM(P543:R543)*H542</f>
        <v>0</v>
      </c>
      <c r="Y543" s="854">
        <f>SUM(S543:U543)*H542</f>
        <v>0</v>
      </c>
      <c r="Z543" s="966">
        <f t="shared" ref="Z543" si="269">MAX(V543:Y543)</f>
        <v>0</v>
      </c>
      <c r="AA543" s="1433"/>
      <c r="AB543" s="1277"/>
      <c r="AC543" s="981"/>
      <c r="AD543" s="1535"/>
      <c r="AE543" s="1002" t="s">
        <v>564</v>
      </c>
    </row>
    <row r="544" spans="1:31" ht="24.95" customHeight="1" x14ac:dyDescent="0.2">
      <c r="A544" s="1249"/>
      <c r="B544" s="1412"/>
      <c r="C544" s="1199" t="s">
        <v>5</v>
      </c>
      <c r="D544" s="1199" t="s">
        <v>119</v>
      </c>
      <c r="E544" s="1199" t="s">
        <v>120</v>
      </c>
      <c r="F544" s="1199" t="s">
        <v>286</v>
      </c>
      <c r="G544" s="1201" t="s">
        <v>828</v>
      </c>
      <c r="H544" s="1202">
        <v>0.4</v>
      </c>
      <c r="I544" s="832" t="s">
        <v>600</v>
      </c>
      <c r="J544" s="833"/>
      <c r="K544" s="834"/>
      <c r="L544" s="835">
        <v>0.25</v>
      </c>
      <c r="M544" s="836"/>
      <c r="N544" s="834"/>
      <c r="O544" s="835">
        <v>0.5</v>
      </c>
      <c r="P544" s="836"/>
      <c r="Q544" s="840"/>
      <c r="R544" s="835">
        <v>1</v>
      </c>
      <c r="S544" s="836"/>
      <c r="T544" s="834"/>
      <c r="U544" s="837">
        <v>1</v>
      </c>
      <c r="V544" s="821">
        <f>SUM(J544:L544)*H544</f>
        <v>0.1</v>
      </c>
      <c r="W544" s="822">
        <f>SUM(M544:O544)*H544</f>
        <v>0.2</v>
      </c>
      <c r="X544" s="822">
        <f>SUM(P544:R544)*H544</f>
        <v>0.4</v>
      </c>
      <c r="Y544" s="822">
        <f>SUM(S544:U544)*H544</f>
        <v>0.4</v>
      </c>
      <c r="Z544" s="963">
        <f>MAX(V544:Y544)</f>
        <v>0.4</v>
      </c>
      <c r="AA544" s="1432" t="s">
        <v>827</v>
      </c>
      <c r="AB544" s="1275">
        <v>76</v>
      </c>
      <c r="AC544" s="979"/>
      <c r="AD544" s="1533" t="str">
        <f>+IF(Z545&gt;Z544,"SUPERADA",IF(Z545=Z544,"EQUILIBRADA",IF(Z545&lt;Z544,"PARA MEJORAR")))</f>
        <v>PARA MEJORAR</v>
      </c>
      <c r="AE544" s="1001" t="s">
        <v>558</v>
      </c>
    </row>
    <row r="545" spans="1:31" ht="24.95" customHeight="1" x14ac:dyDescent="0.2">
      <c r="A545" s="1249"/>
      <c r="B545" s="1412"/>
      <c r="C545" s="1200"/>
      <c r="D545" s="1200"/>
      <c r="E545" s="1200"/>
      <c r="F545" s="1200"/>
      <c r="G545" s="1189"/>
      <c r="H545" s="1190"/>
      <c r="I545" s="823" t="s">
        <v>601</v>
      </c>
      <c r="J545" s="824"/>
      <c r="K545" s="825"/>
      <c r="L545" s="826">
        <v>0.25</v>
      </c>
      <c r="M545" s="827"/>
      <c r="N545" s="825"/>
      <c r="O545" s="826">
        <v>0.5</v>
      </c>
      <c r="P545" s="827"/>
      <c r="Q545" s="825"/>
      <c r="R545" s="826"/>
      <c r="S545" s="827"/>
      <c r="T545" s="825"/>
      <c r="U545" s="828"/>
      <c r="V545" s="829">
        <f>SUM(J545:L545)*H544</f>
        <v>0.1</v>
      </c>
      <c r="W545" s="830">
        <f>SUM(M545:O545)*H544</f>
        <v>0.2</v>
      </c>
      <c r="X545" s="830">
        <f>SUM(P545:R545)*H544</f>
        <v>0</v>
      </c>
      <c r="Y545" s="830">
        <f>SUM(S545:U545)*H544</f>
        <v>0</v>
      </c>
      <c r="Z545" s="964">
        <f t="shared" ref="Z545" si="270">MAX(V545:Y545)</f>
        <v>0.2</v>
      </c>
      <c r="AA545" s="1433"/>
      <c r="AB545" s="1276"/>
      <c r="AC545" s="980"/>
      <c r="AD545" s="1534"/>
      <c r="AE545" s="1002" t="s">
        <v>558</v>
      </c>
    </row>
    <row r="546" spans="1:31" ht="24.95" customHeight="1" x14ac:dyDescent="0.2">
      <c r="A546" s="1249"/>
      <c r="B546" s="1412"/>
      <c r="C546" s="1200"/>
      <c r="D546" s="1200"/>
      <c r="E546" s="1200"/>
      <c r="F546" s="1200"/>
      <c r="G546" s="1189" t="s">
        <v>829</v>
      </c>
      <c r="H546" s="1190">
        <v>0.4</v>
      </c>
      <c r="I546" s="838" t="s">
        <v>600</v>
      </c>
      <c r="J546" s="839"/>
      <c r="K546" s="840"/>
      <c r="L546" s="841"/>
      <c r="M546" s="842"/>
      <c r="N546" s="840"/>
      <c r="O546" s="841">
        <v>0.5</v>
      </c>
      <c r="P546" s="842"/>
      <c r="Q546" s="840"/>
      <c r="R546" s="841">
        <v>1</v>
      </c>
      <c r="S546" s="842"/>
      <c r="T546" s="840"/>
      <c r="U546" s="843">
        <v>1</v>
      </c>
      <c r="V546" s="844">
        <f>SUM(J546:L546)*H546</f>
        <v>0</v>
      </c>
      <c r="W546" s="845">
        <f>SUM(M546:O546)*H546</f>
        <v>0.2</v>
      </c>
      <c r="X546" s="845">
        <f>SUM(P546:R546)*H546</f>
        <v>0.4</v>
      </c>
      <c r="Y546" s="845">
        <f>SUM(S546:U546)*H546</f>
        <v>0.4</v>
      </c>
      <c r="Z546" s="965">
        <f>MAX(V546:Y546)</f>
        <v>0.4</v>
      </c>
      <c r="AA546" s="1433"/>
      <c r="AB546" s="1276"/>
      <c r="AC546" s="980"/>
      <c r="AD546" s="1534" t="str">
        <f>+IF(Z547&gt;Z546,"SUPERADA",IF(Z547=Z546,"EQUILIBRADA",IF(Z547&lt;Z546,"PARA MEJORAR")))</f>
        <v>PARA MEJORAR</v>
      </c>
      <c r="AE546" s="1002" t="s">
        <v>558</v>
      </c>
    </row>
    <row r="547" spans="1:31" ht="24.95" customHeight="1" x14ac:dyDescent="0.2">
      <c r="A547" s="1249"/>
      <c r="B547" s="1412"/>
      <c r="C547" s="1200"/>
      <c r="D547" s="1200"/>
      <c r="E547" s="1200"/>
      <c r="F547" s="1200"/>
      <c r="G547" s="1189"/>
      <c r="H547" s="1190"/>
      <c r="I547" s="823" t="s">
        <v>601</v>
      </c>
      <c r="J547" s="824"/>
      <c r="K547" s="825"/>
      <c r="L547" s="826"/>
      <c r="M547" s="827"/>
      <c r="N547" s="825"/>
      <c r="O547" s="826">
        <v>0.5</v>
      </c>
      <c r="P547" s="827"/>
      <c r="Q547" s="825"/>
      <c r="R547" s="826"/>
      <c r="S547" s="827"/>
      <c r="T547" s="825"/>
      <c r="U547" s="828"/>
      <c r="V547" s="829">
        <f>SUM(J547:L547)*H546</f>
        <v>0</v>
      </c>
      <c r="W547" s="830">
        <f>SUM(M547:O547)*H546</f>
        <v>0.2</v>
      </c>
      <c r="X547" s="830">
        <f>SUM(P547:R547)*H546</f>
        <v>0</v>
      </c>
      <c r="Y547" s="830">
        <f>SUM(S547:U547)*H546</f>
        <v>0</v>
      </c>
      <c r="Z547" s="964">
        <f t="shared" ref="Z547" si="271">MAX(V547:Y547)</f>
        <v>0.2</v>
      </c>
      <c r="AA547" s="1433"/>
      <c r="AB547" s="1276"/>
      <c r="AC547" s="980"/>
      <c r="AD547" s="1534"/>
      <c r="AE547" s="1002" t="s">
        <v>558</v>
      </c>
    </row>
    <row r="548" spans="1:31" ht="24.95" customHeight="1" x14ac:dyDescent="0.2">
      <c r="A548" s="1249"/>
      <c r="B548" s="1412"/>
      <c r="C548" s="1200"/>
      <c r="D548" s="1200"/>
      <c r="E548" s="1200"/>
      <c r="F548" s="1200"/>
      <c r="G548" s="1189" t="s">
        <v>830</v>
      </c>
      <c r="H548" s="1190">
        <v>0.2</v>
      </c>
      <c r="I548" s="838" t="s">
        <v>600</v>
      </c>
      <c r="J548" s="839"/>
      <c r="K548" s="840"/>
      <c r="L548" s="841"/>
      <c r="M548" s="842"/>
      <c r="N548" s="840"/>
      <c r="O548" s="841"/>
      <c r="P548" s="842"/>
      <c r="Q548" s="840"/>
      <c r="R548" s="841">
        <v>0.5</v>
      </c>
      <c r="S548" s="842"/>
      <c r="T548" s="840"/>
      <c r="U548" s="843">
        <v>1</v>
      </c>
      <c r="V548" s="844">
        <f>SUM(J548:L548)*H548</f>
        <v>0</v>
      </c>
      <c r="W548" s="845">
        <f>SUM(M548:O548)*H548</f>
        <v>0</v>
      </c>
      <c r="X548" s="845">
        <f>SUM(P548:R548)*H548</f>
        <v>0.1</v>
      </c>
      <c r="Y548" s="845">
        <f>SUM(S548:U548)*H548</f>
        <v>0.2</v>
      </c>
      <c r="Z548" s="965">
        <f>MAX(V548:Y548)</f>
        <v>0.2</v>
      </c>
      <c r="AA548" s="1433"/>
      <c r="AB548" s="1276"/>
      <c r="AC548" s="980"/>
      <c r="AD548" s="1534" t="str">
        <f>+IF(Z549&gt;Z548,"SUPERADA",IF(Z549=Z548,"EQUILIBRADA",IF(Z549&lt;Z548,"PARA MEJORAR")))</f>
        <v>PARA MEJORAR</v>
      </c>
      <c r="AE548" s="1002" t="s">
        <v>558</v>
      </c>
    </row>
    <row r="549" spans="1:31" ht="24.95" customHeight="1" thickBot="1" x14ac:dyDescent="0.25">
      <c r="A549" s="1249"/>
      <c r="B549" s="1412"/>
      <c r="C549" s="1200"/>
      <c r="D549" s="1200"/>
      <c r="E549" s="1200"/>
      <c r="F549" s="1200"/>
      <c r="G549" s="1198"/>
      <c r="H549" s="1197"/>
      <c r="I549" s="847" t="s">
        <v>601</v>
      </c>
      <c r="J549" s="848"/>
      <c r="K549" s="849"/>
      <c r="L549" s="850"/>
      <c r="M549" s="851"/>
      <c r="N549" s="849"/>
      <c r="O549" s="850">
        <v>0.1</v>
      </c>
      <c r="P549" s="851"/>
      <c r="Q549" s="849"/>
      <c r="R549" s="850"/>
      <c r="S549" s="851"/>
      <c r="T549" s="849"/>
      <c r="U549" s="852"/>
      <c r="V549" s="853">
        <f>SUM(J549:L549)*H548</f>
        <v>0</v>
      </c>
      <c r="W549" s="854">
        <f>SUM(M549:O549)*H548</f>
        <v>2.0000000000000004E-2</v>
      </c>
      <c r="X549" s="854">
        <f>SUM(P549:R549)*H548</f>
        <v>0</v>
      </c>
      <c r="Y549" s="854">
        <f>SUM(S549:U549)*H548</f>
        <v>0</v>
      </c>
      <c r="Z549" s="966">
        <f t="shared" ref="Z549" si="272">MAX(V549:Y549)</f>
        <v>2.0000000000000004E-2</v>
      </c>
      <c r="AA549" s="1433"/>
      <c r="AB549" s="1276"/>
      <c r="AC549" s="981"/>
      <c r="AD549" s="1535"/>
      <c r="AE549" s="1002" t="s">
        <v>558</v>
      </c>
    </row>
    <row r="550" spans="1:31" ht="24.95" customHeight="1" x14ac:dyDescent="0.2">
      <c r="A550" s="1249"/>
      <c r="B550" s="1412"/>
      <c r="C550" s="1199" t="s">
        <v>408</v>
      </c>
      <c r="D550" s="1199" t="s">
        <v>467</v>
      </c>
      <c r="E550" s="1199" t="s">
        <v>92</v>
      </c>
      <c r="F550" s="1199" t="s">
        <v>466</v>
      </c>
      <c r="G550" s="1201" t="s">
        <v>831</v>
      </c>
      <c r="H550" s="1202">
        <v>0.25</v>
      </c>
      <c r="I550" s="832" t="s">
        <v>600</v>
      </c>
      <c r="J550" s="833"/>
      <c r="K550" s="834"/>
      <c r="L550" s="835">
        <v>0.25</v>
      </c>
      <c r="M550" s="836"/>
      <c r="N550" s="834"/>
      <c r="O550" s="835">
        <v>0.5</v>
      </c>
      <c r="P550" s="836"/>
      <c r="Q550" s="834"/>
      <c r="R550" s="835">
        <v>0.75</v>
      </c>
      <c r="S550" s="836"/>
      <c r="T550" s="834"/>
      <c r="U550" s="837">
        <v>1</v>
      </c>
      <c r="V550" s="821">
        <f>SUM(J550:L550)*H550</f>
        <v>6.25E-2</v>
      </c>
      <c r="W550" s="822">
        <f>SUM(M550:O550)*H550</f>
        <v>0.125</v>
      </c>
      <c r="X550" s="822">
        <f>SUM(P550:R550)*H550</f>
        <v>0.1875</v>
      </c>
      <c r="Y550" s="822">
        <f>SUM(S550:U550)*H550</f>
        <v>0.25</v>
      </c>
      <c r="Z550" s="963">
        <f>MAX(V550:Y550)</f>
        <v>0.25</v>
      </c>
      <c r="AA550" s="1432" t="str">
        <f>+AA538</f>
        <v>OFICINA DE REGISTRO AERONÁUTICO*. 
SECRETARIA DE SEGURIDAD OPERACIONAL Y DE LA AVIACIÓN CIVIL</v>
      </c>
      <c r="AB550" s="1275">
        <v>77</v>
      </c>
      <c r="AC550" s="979"/>
      <c r="AD550" s="1533" t="str">
        <f>+IF(Z551&gt;Z550,"SUPERADA",IF(Z551=Z550,"EQUILIBRADA",IF(Z551&lt;Z550,"PARA MEJORAR")))</f>
        <v>PARA MEJORAR</v>
      </c>
      <c r="AE550" s="1001" t="str">
        <f>+AE538</f>
        <v>MARTHA PATRICIA BARRERA</v>
      </c>
    </row>
    <row r="551" spans="1:31" ht="24.95" customHeight="1" x14ac:dyDescent="0.2">
      <c r="A551" s="1249"/>
      <c r="B551" s="1412"/>
      <c r="C551" s="1200"/>
      <c r="D551" s="1200"/>
      <c r="E551" s="1200"/>
      <c r="F551" s="1200"/>
      <c r="G551" s="1189"/>
      <c r="H551" s="1190"/>
      <c r="I551" s="823" t="s">
        <v>601</v>
      </c>
      <c r="J551" s="824"/>
      <c r="K551" s="825"/>
      <c r="L551" s="826">
        <v>0.25</v>
      </c>
      <c r="M551" s="827"/>
      <c r="N551" s="825"/>
      <c r="O551" s="826">
        <v>0.5</v>
      </c>
      <c r="P551" s="827"/>
      <c r="Q551" s="825"/>
      <c r="R551" s="826"/>
      <c r="S551" s="827"/>
      <c r="T551" s="825"/>
      <c r="U551" s="828"/>
      <c r="V551" s="829">
        <f>SUM(J551:L551)*H550</f>
        <v>6.25E-2</v>
      </c>
      <c r="W551" s="830">
        <f>SUM(M551:O551)*H550</f>
        <v>0.125</v>
      </c>
      <c r="X551" s="830">
        <f>SUM(P551:R551)*H550</f>
        <v>0</v>
      </c>
      <c r="Y551" s="830">
        <f>SUM(S551:U551)*H550</f>
        <v>0</v>
      </c>
      <c r="Z551" s="964">
        <f t="shared" ref="Z551" si="273">MAX(V551:Y551)</f>
        <v>0.125</v>
      </c>
      <c r="AA551" s="1433"/>
      <c r="AB551" s="1276"/>
      <c r="AC551" s="980"/>
      <c r="AD551" s="1534"/>
      <c r="AE551" s="1002" t="s">
        <v>564</v>
      </c>
    </row>
    <row r="552" spans="1:31" ht="24.95" customHeight="1" x14ac:dyDescent="0.2">
      <c r="A552" s="1249"/>
      <c r="B552" s="1412"/>
      <c r="C552" s="1200"/>
      <c r="D552" s="1200"/>
      <c r="E552" s="1200"/>
      <c r="F552" s="1200"/>
      <c r="G552" s="1189" t="s">
        <v>832</v>
      </c>
      <c r="H552" s="1190">
        <v>0.25</v>
      </c>
      <c r="I552" s="838" t="s">
        <v>600</v>
      </c>
      <c r="J552" s="839"/>
      <c r="K552" s="840"/>
      <c r="L552" s="841"/>
      <c r="M552" s="842"/>
      <c r="N552" s="840"/>
      <c r="O552" s="841">
        <v>0.5</v>
      </c>
      <c r="P552" s="842"/>
      <c r="Q552" s="840"/>
      <c r="R552" s="841">
        <v>1</v>
      </c>
      <c r="S552" s="842"/>
      <c r="T552" s="840"/>
      <c r="U552" s="843">
        <v>1</v>
      </c>
      <c r="V552" s="844">
        <f>SUM(J552:L552)*H552</f>
        <v>0</v>
      </c>
      <c r="W552" s="845">
        <f>SUM(M552:O552)*H552</f>
        <v>0.125</v>
      </c>
      <c r="X552" s="845">
        <f>SUM(P552:R552)*H552</f>
        <v>0.25</v>
      </c>
      <c r="Y552" s="845">
        <f>SUM(S552:U552)*H552</f>
        <v>0.25</v>
      </c>
      <c r="Z552" s="965">
        <f>MAX(V552:Y552)</f>
        <v>0.25</v>
      </c>
      <c r="AA552" s="1433"/>
      <c r="AB552" s="1276"/>
      <c r="AC552" s="980"/>
      <c r="AD552" s="1534" t="str">
        <f>+IF(Z553&gt;Z552,"SUPERADA",IF(Z553=Z552,"EQUILIBRADA",IF(Z553&lt;Z552,"PARA MEJORAR")))</f>
        <v>PARA MEJORAR</v>
      </c>
      <c r="AE552" s="1002" t="s">
        <v>564</v>
      </c>
    </row>
    <row r="553" spans="1:31" ht="24.95" customHeight="1" x14ac:dyDescent="0.2">
      <c r="A553" s="1249"/>
      <c r="B553" s="1412"/>
      <c r="C553" s="1200"/>
      <c r="D553" s="1200"/>
      <c r="E553" s="1200"/>
      <c r="F553" s="1200"/>
      <c r="G553" s="1189"/>
      <c r="H553" s="1190"/>
      <c r="I553" s="823" t="s">
        <v>601</v>
      </c>
      <c r="J553" s="824"/>
      <c r="K553" s="825"/>
      <c r="L553" s="826"/>
      <c r="M553" s="827"/>
      <c r="N553" s="825"/>
      <c r="O553" s="826">
        <v>0.25</v>
      </c>
      <c r="P553" s="827"/>
      <c r="Q553" s="825"/>
      <c r="R553" s="826"/>
      <c r="S553" s="827"/>
      <c r="T553" s="825"/>
      <c r="U553" s="828"/>
      <c r="V553" s="829">
        <f>SUM(J553:L553)*H552</f>
        <v>0</v>
      </c>
      <c r="W553" s="830">
        <f>SUM(M553:O553)*H552</f>
        <v>6.25E-2</v>
      </c>
      <c r="X553" s="830">
        <f>SUM(P553:R553)*H552</f>
        <v>0</v>
      </c>
      <c r="Y553" s="830">
        <f>SUM(S553:U553)*H552</f>
        <v>0</v>
      </c>
      <c r="Z553" s="964">
        <f t="shared" ref="Z553" si="274">MAX(V553:Y553)</f>
        <v>6.25E-2</v>
      </c>
      <c r="AA553" s="1433"/>
      <c r="AB553" s="1276"/>
      <c r="AC553" s="980"/>
      <c r="AD553" s="1534"/>
      <c r="AE553" s="1002" t="s">
        <v>564</v>
      </c>
    </row>
    <row r="554" spans="1:31" ht="24.95" customHeight="1" x14ac:dyDescent="0.2">
      <c r="A554" s="1249"/>
      <c r="B554" s="1412"/>
      <c r="C554" s="1200"/>
      <c r="D554" s="1200"/>
      <c r="E554" s="1200"/>
      <c r="F554" s="1200"/>
      <c r="G554" s="1189" t="s">
        <v>833</v>
      </c>
      <c r="H554" s="1190">
        <v>0.25</v>
      </c>
      <c r="I554" s="838" t="s">
        <v>600</v>
      </c>
      <c r="J554" s="839"/>
      <c r="K554" s="840"/>
      <c r="L554" s="841"/>
      <c r="M554" s="842"/>
      <c r="N554" s="840"/>
      <c r="O554" s="841"/>
      <c r="P554" s="842"/>
      <c r="Q554" s="840"/>
      <c r="R554" s="841">
        <v>0.75</v>
      </c>
      <c r="S554" s="842"/>
      <c r="T554" s="840"/>
      <c r="U554" s="843">
        <v>1</v>
      </c>
      <c r="V554" s="844">
        <f>SUM(J554:L554)*H554</f>
        <v>0</v>
      </c>
      <c r="W554" s="845">
        <f>SUM(M554:O554)*H554</f>
        <v>0</v>
      </c>
      <c r="X554" s="845">
        <f>SUM(P554:R554)*H554</f>
        <v>0.1875</v>
      </c>
      <c r="Y554" s="845">
        <f>SUM(S554:U554)*H554</f>
        <v>0.25</v>
      </c>
      <c r="Z554" s="965">
        <f>MAX(V554:Y554)</f>
        <v>0.25</v>
      </c>
      <c r="AA554" s="1433"/>
      <c r="AB554" s="1276"/>
      <c r="AC554" s="980"/>
      <c r="AD554" s="1534" t="str">
        <f>+IF(Z555&gt;Z554,"SUPERADA",IF(Z555=Z554,"EQUILIBRADA",IF(Z555&lt;Z554,"PARA MEJORAR")))</f>
        <v>PARA MEJORAR</v>
      </c>
      <c r="AE554" s="1002" t="s">
        <v>564</v>
      </c>
    </row>
    <row r="555" spans="1:31" ht="24.95" customHeight="1" x14ac:dyDescent="0.2">
      <c r="A555" s="1249"/>
      <c r="B555" s="1412"/>
      <c r="C555" s="1200"/>
      <c r="D555" s="1200"/>
      <c r="E555" s="1200"/>
      <c r="F555" s="1200"/>
      <c r="G555" s="1189"/>
      <c r="H555" s="1190"/>
      <c r="I555" s="823" t="s">
        <v>601</v>
      </c>
      <c r="J555" s="824"/>
      <c r="K555" s="825"/>
      <c r="L555" s="826"/>
      <c r="M555" s="827"/>
      <c r="N555" s="825"/>
      <c r="O555" s="826"/>
      <c r="P555" s="827"/>
      <c r="Q555" s="825"/>
      <c r="R555" s="826"/>
      <c r="S555" s="827"/>
      <c r="T555" s="825"/>
      <c r="U555" s="828"/>
      <c r="V555" s="829">
        <f>SUM(J555:L555)*H554</f>
        <v>0</v>
      </c>
      <c r="W555" s="830">
        <f>SUM(M555:O555)*H554</f>
        <v>0</v>
      </c>
      <c r="X555" s="830">
        <f>SUM(P555:R555)*H554</f>
        <v>0</v>
      </c>
      <c r="Y555" s="830">
        <f>SUM(S555:U555)*H554</f>
        <v>0</v>
      </c>
      <c r="Z555" s="964">
        <f t="shared" ref="Z555" si="275">MAX(V555:Y555)</f>
        <v>0</v>
      </c>
      <c r="AA555" s="1433"/>
      <c r="AB555" s="1276"/>
      <c r="AC555" s="980"/>
      <c r="AD555" s="1534"/>
      <c r="AE555" s="1002" t="s">
        <v>564</v>
      </c>
    </row>
    <row r="556" spans="1:31" ht="24.95" customHeight="1" x14ac:dyDescent="0.2">
      <c r="A556" s="1249"/>
      <c r="B556" s="1412"/>
      <c r="C556" s="1200"/>
      <c r="D556" s="1200"/>
      <c r="E556" s="1200"/>
      <c r="F556" s="1200"/>
      <c r="G556" s="1189" t="s">
        <v>834</v>
      </c>
      <c r="H556" s="1190">
        <v>0.25</v>
      </c>
      <c r="I556" s="838" t="s">
        <v>600</v>
      </c>
      <c r="J556" s="839"/>
      <c r="K556" s="840"/>
      <c r="L556" s="841"/>
      <c r="M556" s="842"/>
      <c r="N556" s="840"/>
      <c r="O556" s="841"/>
      <c r="P556" s="842"/>
      <c r="Q556" s="840"/>
      <c r="R556" s="841"/>
      <c r="S556" s="842"/>
      <c r="T556" s="840"/>
      <c r="U556" s="843">
        <v>1</v>
      </c>
      <c r="V556" s="844">
        <f>SUM(J556:L556)*H556</f>
        <v>0</v>
      </c>
      <c r="W556" s="845">
        <f>SUM(M556:O556)*H556</f>
        <v>0</v>
      </c>
      <c r="X556" s="845">
        <f>SUM(P556:R556)*H556</f>
        <v>0</v>
      </c>
      <c r="Y556" s="845">
        <f>SUM(S556:U556)*H556</f>
        <v>0.25</v>
      </c>
      <c r="Z556" s="965">
        <f>MAX(V556:Y556)</f>
        <v>0.25</v>
      </c>
      <c r="AA556" s="1433"/>
      <c r="AB556" s="1276"/>
      <c r="AC556" s="980"/>
      <c r="AD556" s="1534" t="str">
        <f>+IF(Z557&gt;Z556,"SUPERADA",IF(Z557=Z556,"EQUILIBRADA",IF(Z557&lt;Z556,"PARA MEJORAR")))</f>
        <v>PARA MEJORAR</v>
      </c>
      <c r="AE556" s="1002" t="s">
        <v>564</v>
      </c>
    </row>
    <row r="557" spans="1:31" ht="24.95" customHeight="1" thickBot="1" x14ac:dyDescent="0.25">
      <c r="A557" s="1249"/>
      <c r="B557" s="1412"/>
      <c r="C557" s="1200"/>
      <c r="D557" s="1200"/>
      <c r="E557" s="1200"/>
      <c r="F557" s="1200"/>
      <c r="G557" s="1198"/>
      <c r="H557" s="1197"/>
      <c r="I557" s="847" t="s">
        <v>601</v>
      </c>
      <c r="J557" s="848"/>
      <c r="K557" s="849"/>
      <c r="L557" s="850"/>
      <c r="M557" s="851"/>
      <c r="N557" s="849"/>
      <c r="O557" s="850"/>
      <c r="P557" s="851"/>
      <c r="Q557" s="849"/>
      <c r="R557" s="850"/>
      <c r="S557" s="851"/>
      <c r="T557" s="849"/>
      <c r="U557" s="852"/>
      <c r="V557" s="853">
        <f>SUM(J557:L557)*H556</f>
        <v>0</v>
      </c>
      <c r="W557" s="854">
        <f>SUM(M557:O557)*H556</f>
        <v>0</v>
      </c>
      <c r="X557" s="854">
        <f>SUM(P557:R557)*H556</f>
        <v>0</v>
      </c>
      <c r="Y557" s="854">
        <f>SUM(S557:U557)*H556</f>
        <v>0</v>
      </c>
      <c r="Z557" s="966">
        <f t="shared" ref="Z557" si="276">MAX(V557:Y557)</f>
        <v>0</v>
      </c>
      <c r="AA557" s="1433"/>
      <c r="AB557" s="1277"/>
      <c r="AC557" s="981"/>
      <c r="AD557" s="1535"/>
      <c r="AE557" s="1002" t="s">
        <v>564</v>
      </c>
    </row>
    <row r="558" spans="1:31" ht="24.95" customHeight="1" x14ac:dyDescent="0.2">
      <c r="A558" s="1249"/>
      <c r="B558" s="1412"/>
      <c r="C558" s="1199" t="s">
        <v>292</v>
      </c>
      <c r="D558" s="1199" t="s">
        <v>1024</v>
      </c>
      <c r="E558" s="1199" t="s">
        <v>289</v>
      </c>
      <c r="F558" s="1199" t="s">
        <v>290</v>
      </c>
      <c r="G558" s="1201" t="s">
        <v>835</v>
      </c>
      <c r="H558" s="1202">
        <v>0.2</v>
      </c>
      <c r="I558" s="832" t="s">
        <v>600</v>
      </c>
      <c r="J558" s="833"/>
      <c r="K558" s="834"/>
      <c r="L558" s="835"/>
      <c r="M558" s="836"/>
      <c r="N558" s="834"/>
      <c r="O558" s="835">
        <v>0.05</v>
      </c>
      <c r="P558" s="836"/>
      <c r="Q558" s="840"/>
      <c r="R558" s="841">
        <v>0.1</v>
      </c>
      <c r="S558" s="842"/>
      <c r="T558" s="840"/>
      <c r="U558" s="843">
        <v>1</v>
      </c>
      <c r="V558" s="844">
        <f>SUM(J558:L558)*H558</f>
        <v>0</v>
      </c>
      <c r="W558" s="845">
        <f>SUM(M558:O558)*H558</f>
        <v>1.0000000000000002E-2</v>
      </c>
      <c r="X558" s="845">
        <f>SUM(P558:R558)*H558</f>
        <v>2.0000000000000004E-2</v>
      </c>
      <c r="Y558" s="845">
        <f>SUM(S558:U558)*H558</f>
        <v>0.2</v>
      </c>
      <c r="Z558" s="965">
        <f>MAX(V558:Y558)</f>
        <v>0.2</v>
      </c>
      <c r="AA558" s="1434" t="s">
        <v>1178</v>
      </c>
      <c r="AB558" s="1275">
        <v>78</v>
      </c>
      <c r="AC558" s="979"/>
      <c r="AD558" s="1533" t="str">
        <f>+IF(Z559&gt;Z558,"SUPERADA",IF(Z559=Z558,"EQUILIBRADA",IF(Z559&lt;Z558,"PARA MEJORAR")))</f>
        <v>EQUILIBRADA</v>
      </c>
      <c r="AE558" s="1003"/>
    </row>
    <row r="559" spans="1:31" ht="24.95" customHeight="1" x14ac:dyDescent="0.2">
      <c r="A559" s="1249"/>
      <c r="B559" s="1412"/>
      <c r="C559" s="1200"/>
      <c r="D559" s="1200"/>
      <c r="E559" s="1200"/>
      <c r="F559" s="1200"/>
      <c r="G559" s="1189"/>
      <c r="H559" s="1190"/>
      <c r="I559" s="823" t="s">
        <v>601</v>
      </c>
      <c r="J559" s="824"/>
      <c r="K559" s="825"/>
      <c r="L559" s="826"/>
      <c r="M559" s="827"/>
      <c r="N559" s="825"/>
      <c r="O559" s="826">
        <v>1</v>
      </c>
      <c r="P559" s="827"/>
      <c r="Q559" s="825"/>
      <c r="R559" s="826"/>
      <c r="S559" s="827"/>
      <c r="T559" s="825"/>
      <c r="U559" s="828"/>
      <c r="V559" s="829">
        <f>SUM(J559:L559)*H558</f>
        <v>0</v>
      </c>
      <c r="W559" s="830">
        <f>SUM(M559:O559)*H558</f>
        <v>0.2</v>
      </c>
      <c r="X559" s="830">
        <f>SUM(P559:R559)*H558</f>
        <v>0</v>
      </c>
      <c r="Y559" s="830">
        <f>SUM(S559:U559)*H558</f>
        <v>0</v>
      </c>
      <c r="Z559" s="964">
        <f t="shared" ref="Z559" si="277">MAX(V559:Y559)</f>
        <v>0.2</v>
      </c>
      <c r="AA559" s="1435"/>
      <c r="AB559" s="1276"/>
      <c r="AC559" s="980"/>
      <c r="AD559" s="1534"/>
      <c r="AE559" s="1004"/>
    </row>
    <row r="560" spans="1:31" ht="24.95" customHeight="1" x14ac:dyDescent="0.2">
      <c r="A560" s="1249"/>
      <c r="B560" s="1412"/>
      <c r="C560" s="1200"/>
      <c r="D560" s="1200"/>
      <c r="E560" s="1200"/>
      <c r="F560" s="1200"/>
      <c r="G560" s="1189" t="s">
        <v>836</v>
      </c>
      <c r="H560" s="1190">
        <v>0.2</v>
      </c>
      <c r="I560" s="838" t="s">
        <v>600</v>
      </c>
      <c r="J560" s="839"/>
      <c r="K560" s="840"/>
      <c r="L560" s="841"/>
      <c r="M560" s="842"/>
      <c r="N560" s="840"/>
      <c r="O560" s="841">
        <v>0.05</v>
      </c>
      <c r="P560" s="842"/>
      <c r="Q560" s="840"/>
      <c r="R560" s="841">
        <v>0.1</v>
      </c>
      <c r="S560" s="842"/>
      <c r="T560" s="840"/>
      <c r="U560" s="843">
        <v>1</v>
      </c>
      <c r="V560" s="844">
        <f>SUM(J560:L560)*H560</f>
        <v>0</v>
      </c>
      <c r="W560" s="845">
        <f>SUM(M560:O560)*H560</f>
        <v>1.0000000000000002E-2</v>
      </c>
      <c r="X560" s="845">
        <f>SUM(P560:R560)*H560</f>
        <v>2.0000000000000004E-2</v>
      </c>
      <c r="Y560" s="845">
        <f>SUM(S560:U560)*H560</f>
        <v>0.2</v>
      </c>
      <c r="Z560" s="965">
        <f>MAX(V560:Y560)</f>
        <v>0.2</v>
      </c>
      <c r="AA560" s="1435"/>
      <c r="AB560" s="1276"/>
      <c r="AC560" s="980"/>
      <c r="AD560" s="1534" t="str">
        <f>+IF(Z561&gt;Z560,"SUPERADA",IF(Z561=Z560,"EQUILIBRADA",IF(Z561&lt;Z560,"PARA MEJORAR")))</f>
        <v>EQUILIBRADA</v>
      </c>
      <c r="AE560" s="1004"/>
    </row>
    <row r="561" spans="1:31" ht="24.95" customHeight="1" x14ac:dyDescent="0.2">
      <c r="A561" s="1249"/>
      <c r="B561" s="1412"/>
      <c r="C561" s="1200"/>
      <c r="D561" s="1200"/>
      <c r="E561" s="1200"/>
      <c r="F561" s="1200"/>
      <c r="G561" s="1189"/>
      <c r="H561" s="1190"/>
      <c r="I561" s="823" t="s">
        <v>601</v>
      </c>
      <c r="J561" s="824"/>
      <c r="K561" s="825"/>
      <c r="L561" s="826"/>
      <c r="M561" s="827"/>
      <c r="N561" s="825"/>
      <c r="O561" s="826">
        <v>1</v>
      </c>
      <c r="P561" s="827"/>
      <c r="Q561" s="825"/>
      <c r="R561" s="826"/>
      <c r="S561" s="827"/>
      <c r="T561" s="825"/>
      <c r="U561" s="828"/>
      <c r="V561" s="829">
        <f>SUM(J561:L561)*H560</f>
        <v>0</v>
      </c>
      <c r="W561" s="830">
        <f>SUM(M561:O561)*H560</f>
        <v>0.2</v>
      </c>
      <c r="X561" s="830">
        <f>SUM(P561:R561)*H560</f>
        <v>0</v>
      </c>
      <c r="Y561" s="830">
        <f>SUM(S561:U561)*H560</f>
        <v>0</v>
      </c>
      <c r="Z561" s="964">
        <f t="shared" ref="Z561" si="278">MAX(V561:Y561)</f>
        <v>0.2</v>
      </c>
      <c r="AA561" s="1435"/>
      <c r="AB561" s="1276"/>
      <c r="AC561" s="980"/>
      <c r="AD561" s="1534"/>
      <c r="AE561" s="1004"/>
    </row>
    <row r="562" spans="1:31" ht="24.95" customHeight="1" x14ac:dyDescent="0.2">
      <c r="A562" s="1249"/>
      <c r="B562" s="1412"/>
      <c r="C562" s="1200"/>
      <c r="D562" s="1200"/>
      <c r="E562" s="1200"/>
      <c r="F562" s="1200"/>
      <c r="G562" s="1189" t="s">
        <v>837</v>
      </c>
      <c r="H562" s="1190">
        <v>0.6</v>
      </c>
      <c r="I562" s="838" t="s">
        <v>600</v>
      </c>
      <c r="J562" s="839"/>
      <c r="K562" s="840"/>
      <c r="L562" s="841"/>
      <c r="M562" s="842"/>
      <c r="N562" s="840"/>
      <c r="O562" s="841">
        <v>0.2</v>
      </c>
      <c r="P562" s="842"/>
      <c r="Q562" s="840"/>
      <c r="R562" s="841">
        <v>0.4</v>
      </c>
      <c r="S562" s="842"/>
      <c r="T562" s="840"/>
      <c r="U562" s="843">
        <v>1</v>
      </c>
      <c r="V562" s="844">
        <f>SUM(J562:L562)*H562</f>
        <v>0</v>
      </c>
      <c r="W562" s="845">
        <f>SUM(M562:O562)*H562</f>
        <v>0.12</v>
      </c>
      <c r="X562" s="845">
        <f>SUM(P562:R562)*H562</f>
        <v>0.24</v>
      </c>
      <c r="Y562" s="845">
        <f>SUM(S562:U562)*H562</f>
        <v>0.6</v>
      </c>
      <c r="Z562" s="965">
        <f>MAX(V562:Y562)</f>
        <v>0.6</v>
      </c>
      <c r="AA562" s="1435"/>
      <c r="AB562" s="1276"/>
      <c r="AC562" s="980"/>
      <c r="AD562" s="1534" t="str">
        <f>+IF(Z563&gt;Z562,"SUPERADA",IF(Z563=Z562,"EQUILIBRADA",IF(Z563&lt;Z562,"PARA MEJORAR")))</f>
        <v>PARA MEJORAR</v>
      </c>
      <c r="AE562" s="1004"/>
    </row>
    <row r="563" spans="1:31" ht="24.95" customHeight="1" thickBot="1" x14ac:dyDescent="0.25">
      <c r="A563" s="1249"/>
      <c r="B563" s="1412"/>
      <c r="C563" s="1200"/>
      <c r="D563" s="1200"/>
      <c r="E563" s="1200"/>
      <c r="F563" s="1200"/>
      <c r="G563" s="1198"/>
      <c r="H563" s="1197"/>
      <c r="I563" s="847" t="s">
        <v>601</v>
      </c>
      <c r="J563" s="848"/>
      <c r="K563" s="849"/>
      <c r="L563" s="850"/>
      <c r="M563" s="851"/>
      <c r="N563" s="849"/>
      <c r="O563" s="850">
        <v>0.5</v>
      </c>
      <c r="P563" s="851"/>
      <c r="Q563" s="849"/>
      <c r="R563" s="850"/>
      <c r="S563" s="851"/>
      <c r="T563" s="849"/>
      <c r="U563" s="852"/>
      <c r="V563" s="853">
        <f>SUM(J563:L563)*H562</f>
        <v>0</v>
      </c>
      <c r="W563" s="854">
        <f>SUM(M563:O563)*H562</f>
        <v>0.3</v>
      </c>
      <c r="X563" s="854">
        <f>SUM(P563:R563)*H562</f>
        <v>0</v>
      </c>
      <c r="Y563" s="854">
        <f>SUM(S563:U563)*H562</f>
        <v>0</v>
      </c>
      <c r="Z563" s="966">
        <f t="shared" ref="Z563" si="279">MAX(V563:Y563)</f>
        <v>0.3</v>
      </c>
      <c r="AA563" s="1435"/>
      <c r="AB563" s="1277"/>
      <c r="AC563" s="981"/>
      <c r="AD563" s="1535"/>
      <c r="AE563" s="1004"/>
    </row>
    <row r="564" spans="1:31" ht="24.95" customHeight="1" x14ac:dyDescent="0.2">
      <c r="A564" s="1249"/>
      <c r="B564" s="1412"/>
      <c r="C564" s="1199" t="s">
        <v>293</v>
      </c>
      <c r="D564" s="1199" t="s">
        <v>1025</v>
      </c>
      <c r="E564" s="1199" t="s">
        <v>291</v>
      </c>
      <c r="F564" s="1199" t="s">
        <v>200</v>
      </c>
      <c r="G564" s="1201" t="s">
        <v>839</v>
      </c>
      <c r="H564" s="1202">
        <v>0.2</v>
      </c>
      <c r="I564" s="832" t="s">
        <v>600</v>
      </c>
      <c r="J564" s="833"/>
      <c r="K564" s="834"/>
      <c r="L564" s="835"/>
      <c r="M564" s="836"/>
      <c r="N564" s="834"/>
      <c r="O564" s="835">
        <v>0.05</v>
      </c>
      <c r="P564" s="836"/>
      <c r="Q564" s="840"/>
      <c r="R564" s="841">
        <v>0.1</v>
      </c>
      <c r="S564" s="842"/>
      <c r="T564" s="840"/>
      <c r="U564" s="843">
        <v>1</v>
      </c>
      <c r="V564" s="844">
        <f>SUM(J564:L564)*H564</f>
        <v>0</v>
      </c>
      <c r="W564" s="845">
        <f>SUM(M564:O564)*H564</f>
        <v>1.0000000000000002E-2</v>
      </c>
      <c r="X564" s="845">
        <f>SUM(P564:R564)*H564</f>
        <v>2.0000000000000004E-2</v>
      </c>
      <c r="Y564" s="845">
        <f>SUM(S564:U564)*H564</f>
        <v>0.2</v>
      </c>
      <c r="Z564" s="965">
        <f>MAX(V564:Y564)</f>
        <v>0.2</v>
      </c>
      <c r="AA564" s="1435"/>
      <c r="AB564" s="1275">
        <v>79</v>
      </c>
      <c r="AC564" s="979"/>
      <c r="AD564" s="1533" t="str">
        <f>+IF(Z565&gt;Z564,"SUPERADA",IF(Z565=Z564,"EQUILIBRADA",IF(Z565&lt;Z564,"PARA MEJORAR")))</f>
        <v>EQUILIBRADA</v>
      </c>
      <c r="AE564" s="1004"/>
    </row>
    <row r="565" spans="1:31" ht="24.95" customHeight="1" x14ac:dyDescent="0.2">
      <c r="A565" s="1249"/>
      <c r="B565" s="1412"/>
      <c r="C565" s="1200"/>
      <c r="D565" s="1200"/>
      <c r="E565" s="1200"/>
      <c r="F565" s="1200"/>
      <c r="G565" s="1189"/>
      <c r="H565" s="1190"/>
      <c r="I565" s="823" t="s">
        <v>601</v>
      </c>
      <c r="J565" s="824"/>
      <c r="K565" s="825"/>
      <c r="L565" s="826"/>
      <c r="M565" s="827"/>
      <c r="N565" s="825"/>
      <c r="O565" s="826">
        <v>1</v>
      </c>
      <c r="P565" s="827"/>
      <c r="Q565" s="825"/>
      <c r="R565" s="826"/>
      <c r="S565" s="827"/>
      <c r="T565" s="825"/>
      <c r="U565" s="828"/>
      <c r="V565" s="829">
        <f>SUM(J565:L565)*H564</f>
        <v>0</v>
      </c>
      <c r="W565" s="830">
        <f>SUM(M565:O565)*H564</f>
        <v>0.2</v>
      </c>
      <c r="X565" s="830">
        <f>SUM(P565:R565)*H564</f>
        <v>0</v>
      </c>
      <c r="Y565" s="830">
        <f>SUM(S565:U565)*H564</f>
        <v>0</v>
      </c>
      <c r="Z565" s="964">
        <f t="shared" ref="Z565" si="280">MAX(V565:Y565)</f>
        <v>0.2</v>
      </c>
      <c r="AA565" s="1435"/>
      <c r="AB565" s="1276"/>
      <c r="AC565" s="980"/>
      <c r="AD565" s="1534"/>
      <c r="AE565" s="1004"/>
    </row>
    <row r="566" spans="1:31" ht="24.95" customHeight="1" x14ac:dyDescent="0.2">
      <c r="A566" s="1249"/>
      <c r="B566" s="1412"/>
      <c r="C566" s="1200"/>
      <c r="D566" s="1200"/>
      <c r="E566" s="1200"/>
      <c r="F566" s="1200"/>
      <c r="G566" s="1189" t="s">
        <v>838</v>
      </c>
      <c r="H566" s="1190">
        <v>0.2</v>
      </c>
      <c r="I566" s="838" t="s">
        <v>600</v>
      </c>
      <c r="J566" s="839"/>
      <c r="K566" s="840"/>
      <c r="L566" s="841"/>
      <c r="M566" s="842"/>
      <c r="N566" s="840"/>
      <c r="O566" s="841">
        <v>0.05</v>
      </c>
      <c r="P566" s="842"/>
      <c r="Q566" s="840"/>
      <c r="R566" s="841">
        <v>0.1</v>
      </c>
      <c r="S566" s="842"/>
      <c r="T566" s="840"/>
      <c r="U566" s="843">
        <v>1</v>
      </c>
      <c r="V566" s="844">
        <f>SUM(J566:L566)*H566</f>
        <v>0</v>
      </c>
      <c r="W566" s="845">
        <f>SUM(M566:O566)*H566</f>
        <v>1.0000000000000002E-2</v>
      </c>
      <c r="X566" s="845">
        <f>SUM(P566:R566)*H566</f>
        <v>2.0000000000000004E-2</v>
      </c>
      <c r="Y566" s="845">
        <f>SUM(S566:U566)*H566</f>
        <v>0.2</v>
      </c>
      <c r="Z566" s="965">
        <f>MAX(V566:Y566)</f>
        <v>0.2</v>
      </c>
      <c r="AA566" s="1435"/>
      <c r="AB566" s="1276"/>
      <c r="AC566" s="980"/>
      <c r="AD566" s="1534" t="str">
        <f>+IF(Z567&gt;Z566,"SUPERADA",IF(Z567=Z566,"EQUILIBRADA",IF(Z567&lt;Z566,"PARA MEJORAR")))</f>
        <v>EQUILIBRADA</v>
      </c>
      <c r="AE566" s="1004"/>
    </row>
    <row r="567" spans="1:31" ht="24.95" customHeight="1" x14ac:dyDescent="0.2">
      <c r="A567" s="1249"/>
      <c r="B567" s="1412"/>
      <c r="C567" s="1200"/>
      <c r="D567" s="1200"/>
      <c r="E567" s="1200"/>
      <c r="F567" s="1200"/>
      <c r="G567" s="1189"/>
      <c r="H567" s="1190"/>
      <c r="I567" s="823" t="s">
        <v>601</v>
      </c>
      <c r="J567" s="824"/>
      <c r="K567" s="825"/>
      <c r="L567" s="826"/>
      <c r="M567" s="827"/>
      <c r="N567" s="825"/>
      <c r="O567" s="826">
        <v>1</v>
      </c>
      <c r="P567" s="827"/>
      <c r="Q567" s="825"/>
      <c r="R567" s="826"/>
      <c r="S567" s="827"/>
      <c r="T567" s="825"/>
      <c r="U567" s="828"/>
      <c r="V567" s="829">
        <f>SUM(J567:L567)*H566</f>
        <v>0</v>
      </c>
      <c r="W567" s="830">
        <f>SUM(M567:O567)*H566</f>
        <v>0.2</v>
      </c>
      <c r="X567" s="830">
        <f>SUM(P567:R567)*H566</f>
        <v>0</v>
      </c>
      <c r="Y567" s="830">
        <f>SUM(S567:U567)*H566</f>
        <v>0</v>
      </c>
      <c r="Z567" s="964">
        <f t="shared" ref="Z567" si="281">MAX(V567:Y567)</f>
        <v>0.2</v>
      </c>
      <c r="AA567" s="1435"/>
      <c r="AB567" s="1276"/>
      <c r="AC567" s="980"/>
      <c r="AD567" s="1534"/>
      <c r="AE567" s="1004"/>
    </row>
    <row r="568" spans="1:31" ht="24.95" customHeight="1" x14ac:dyDescent="0.2">
      <c r="A568" s="1249"/>
      <c r="B568" s="1412"/>
      <c r="C568" s="1200"/>
      <c r="D568" s="1200"/>
      <c r="E568" s="1200"/>
      <c r="F568" s="1200"/>
      <c r="G568" s="1189" t="s">
        <v>840</v>
      </c>
      <c r="H568" s="1190">
        <v>0.6</v>
      </c>
      <c r="I568" s="838" t="s">
        <v>600</v>
      </c>
      <c r="J568" s="839"/>
      <c r="K568" s="840"/>
      <c r="L568" s="841"/>
      <c r="M568" s="842"/>
      <c r="N568" s="840"/>
      <c r="O568" s="841">
        <v>0.2</v>
      </c>
      <c r="P568" s="842"/>
      <c r="Q568" s="840"/>
      <c r="R568" s="841">
        <v>0.4</v>
      </c>
      <c r="S568" s="842"/>
      <c r="T568" s="840"/>
      <c r="U568" s="843">
        <v>1</v>
      </c>
      <c r="V568" s="844">
        <f>SUM(J568:L568)*H568</f>
        <v>0</v>
      </c>
      <c r="W568" s="845">
        <f>SUM(M568:O568)*H568</f>
        <v>0.12</v>
      </c>
      <c r="X568" s="845">
        <f>SUM(P568:R568)*H568</f>
        <v>0.24</v>
      </c>
      <c r="Y568" s="845">
        <f>SUM(S568:U568)*H568</f>
        <v>0.6</v>
      </c>
      <c r="Z568" s="965">
        <f>MAX(V568:Y568)</f>
        <v>0.6</v>
      </c>
      <c r="AA568" s="1435"/>
      <c r="AB568" s="1276"/>
      <c r="AC568" s="980"/>
      <c r="AD568" s="1534" t="str">
        <f>+IF(Z569&gt;Z568,"SUPERADA",IF(Z569=Z568,"EQUILIBRADA",IF(Z569&lt;Z568,"PARA MEJORAR")))</f>
        <v>EQUILIBRADA</v>
      </c>
      <c r="AE568" s="1004"/>
    </row>
    <row r="569" spans="1:31" ht="24.95" customHeight="1" thickBot="1" x14ac:dyDescent="0.25">
      <c r="A569" s="1249"/>
      <c r="B569" s="1412"/>
      <c r="C569" s="1200"/>
      <c r="D569" s="1200"/>
      <c r="E569" s="1200"/>
      <c r="F569" s="1200"/>
      <c r="G569" s="1198"/>
      <c r="H569" s="1197"/>
      <c r="I569" s="847" t="s">
        <v>601</v>
      </c>
      <c r="J569" s="848"/>
      <c r="K569" s="849"/>
      <c r="L569" s="850"/>
      <c r="M569" s="851"/>
      <c r="N569" s="849"/>
      <c r="O569" s="850">
        <v>1</v>
      </c>
      <c r="P569" s="851"/>
      <c r="Q569" s="849"/>
      <c r="R569" s="850"/>
      <c r="S569" s="851"/>
      <c r="T569" s="849"/>
      <c r="U569" s="852"/>
      <c r="V569" s="853">
        <f>SUM(J569:L569)*H568</f>
        <v>0</v>
      </c>
      <c r="W569" s="854">
        <f>SUM(M569:O569)*H568</f>
        <v>0.6</v>
      </c>
      <c r="X569" s="854">
        <f>SUM(P569:R569)*H568</f>
        <v>0</v>
      </c>
      <c r="Y569" s="854">
        <f>SUM(S569:U569)*H568</f>
        <v>0</v>
      </c>
      <c r="Z569" s="966">
        <f t="shared" ref="Z569" si="282">MAX(V569:Y569)</f>
        <v>0.6</v>
      </c>
      <c r="AA569" s="1435"/>
      <c r="AB569" s="1276"/>
      <c r="AC569" s="981"/>
      <c r="AD569" s="1535"/>
      <c r="AE569" s="1004"/>
    </row>
    <row r="570" spans="1:31" ht="24.95" customHeight="1" x14ac:dyDescent="0.2">
      <c r="A570" s="1249"/>
      <c r="B570" s="1412"/>
      <c r="C570" s="1199" t="s">
        <v>294</v>
      </c>
      <c r="D570" s="1199" t="s">
        <v>527</v>
      </c>
      <c r="E570" s="1199" t="s">
        <v>469</v>
      </c>
      <c r="F570" s="1199" t="s">
        <v>295</v>
      </c>
      <c r="G570" s="1201" t="s">
        <v>841</v>
      </c>
      <c r="H570" s="1202">
        <v>0.2</v>
      </c>
      <c r="I570" s="832" t="s">
        <v>600</v>
      </c>
      <c r="J570" s="833"/>
      <c r="K570" s="834"/>
      <c r="L570" s="835">
        <v>0.05</v>
      </c>
      <c r="M570" s="836"/>
      <c r="N570" s="834"/>
      <c r="O570" s="835">
        <v>0.1</v>
      </c>
      <c r="P570" s="836"/>
      <c r="Q570" s="840"/>
      <c r="R570" s="841">
        <v>0.15</v>
      </c>
      <c r="S570" s="842"/>
      <c r="T570" s="840"/>
      <c r="U570" s="843">
        <v>1</v>
      </c>
      <c r="V570" s="844">
        <f>SUM(J570:L570)*H570</f>
        <v>1.0000000000000002E-2</v>
      </c>
      <c r="W570" s="845">
        <f>SUM(M570:O570)*H570</f>
        <v>2.0000000000000004E-2</v>
      </c>
      <c r="X570" s="845">
        <f>SUM(P570:R570)*H570</f>
        <v>0.03</v>
      </c>
      <c r="Y570" s="845">
        <f>SUM(S570:U570)*H570</f>
        <v>0.2</v>
      </c>
      <c r="Z570" s="965">
        <f>MAX(V570:Y570)</f>
        <v>0.2</v>
      </c>
      <c r="AA570" s="1435"/>
      <c r="AB570" s="1275">
        <v>80</v>
      </c>
      <c r="AC570" s="979"/>
      <c r="AD570" s="1533" t="str">
        <f>+IF(Z571&gt;Z570,"SUPERADA",IF(Z571=Z570,"EQUILIBRADA",IF(Z571&lt;Z570,"PARA MEJORAR")))</f>
        <v>PARA MEJORAR</v>
      </c>
      <c r="AE570" s="1004"/>
    </row>
    <row r="571" spans="1:31" ht="24.95" customHeight="1" x14ac:dyDescent="0.2">
      <c r="A571" s="1249"/>
      <c r="B571" s="1412"/>
      <c r="C571" s="1200"/>
      <c r="D571" s="1200"/>
      <c r="E571" s="1200"/>
      <c r="F571" s="1200"/>
      <c r="G571" s="1189"/>
      <c r="H571" s="1190"/>
      <c r="I571" s="823" t="s">
        <v>601</v>
      </c>
      <c r="J571" s="824"/>
      <c r="K571" s="825"/>
      <c r="L571" s="826">
        <v>0.05</v>
      </c>
      <c r="M571" s="827"/>
      <c r="N571" s="825"/>
      <c r="O571" s="826">
        <v>0.5</v>
      </c>
      <c r="P571" s="827"/>
      <c r="Q571" s="825"/>
      <c r="R571" s="826"/>
      <c r="S571" s="827"/>
      <c r="T571" s="825"/>
      <c r="U571" s="828"/>
      <c r="V571" s="829">
        <f>SUM(J571:L571)*H570</f>
        <v>1.0000000000000002E-2</v>
      </c>
      <c r="W571" s="830">
        <f>SUM(M571:O571)*H570</f>
        <v>0.1</v>
      </c>
      <c r="X571" s="830">
        <f>SUM(P571:R571)*H570</f>
        <v>0</v>
      </c>
      <c r="Y571" s="830">
        <f>SUM(S571:U571)*H570</f>
        <v>0</v>
      </c>
      <c r="Z571" s="964">
        <f t="shared" ref="Z571" si="283">MAX(V571:Y571)</f>
        <v>0.1</v>
      </c>
      <c r="AA571" s="1435"/>
      <c r="AB571" s="1276"/>
      <c r="AC571" s="980"/>
      <c r="AD571" s="1534"/>
      <c r="AE571" s="1004"/>
    </row>
    <row r="572" spans="1:31" ht="24.95" customHeight="1" x14ac:dyDescent="0.2">
      <c r="A572" s="1249"/>
      <c r="B572" s="1412"/>
      <c r="C572" s="1200"/>
      <c r="D572" s="1200"/>
      <c r="E572" s="1200"/>
      <c r="F572" s="1200"/>
      <c r="G572" s="1189" t="s">
        <v>842</v>
      </c>
      <c r="H572" s="1190">
        <v>0.25</v>
      </c>
      <c r="I572" s="838" t="s">
        <v>600</v>
      </c>
      <c r="J572" s="839"/>
      <c r="K572" s="840"/>
      <c r="L572" s="841">
        <v>0.05</v>
      </c>
      <c r="M572" s="842"/>
      <c r="N572" s="840"/>
      <c r="O572" s="841">
        <v>0.1</v>
      </c>
      <c r="P572" s="842"/>
      <c r="Q572" s="840"/>
      <c r="R572" s="841">
        <v>0.15</v>
      </c>
      <c r="S572" s="842"/>
      <c r="T572" s="840"/>
      <c r="U572" s="843">
        <v>1</v>
      </c>
      <c r="V572" s="844">
        <f>SUM(J572:L572)*H572</f>
        <v>1.2500000000000001E-2</v>
      </c>
      <c r="W572" s="845">
        <f>SUM(M572:O572)*H572</f>
        <v>2.5000000000000001E-2</v>
      </c>
      <c r="X572" s="845">
        <f>SUM(P572:R572)*H572</f>
        <v>3.7499999999999999E-2</v>
      </c>
      <c r="Y572" s="845">
        <f>SUM(S572:U572)*H572</f>
        <v>0.25</v>
      </c>
      <c r="Z572" s="965">
        <f>MAX(V572:Y572)</f>
        <v>0.25</v>
      </c>
      <c r="AA572" s="1435"/>
      <c r="AB572" s="1276"/>
      <c r="AC572" s="980"/>
      <c r="AD572" s="1534" t="str">
        <f>+IF(Z573&gt;Z572,"SUPERADA",IF(Z573=Z572,"EQUILIBRADA",IF(Z573&lt;Z572,"PARA MEJORAR")))</f>
        <v>PARA MEJORAR</v>
      </c>
      <c r="AE572" s="1004"/>
    </row>
    <row r="573" spans="1:31" ht="24.95" customHeight="1" x14ac:dyDescent="0.2">
      <c r="A573" s="1249"/>
      <c r="B573" s="1412"/>
      <c r="C573" s="1200"/>
      <c r="D573" s="1200"/>
      <c r="E573" s="1200"/>
      <c r="F573" s="1200"/>
      <c r="G573" s="1189"/>
      <c r="H573" s="1190"/>
      <c r="I573" s="823" t="s">
        <v>601</v>
      </c>
      <c r="J573" s="824"/>
      <c r="K573" s="825"/>
      <c r="L573" s="826">
        <v>0.05</v>
      </c>
      <c r="M573" s="827"/>
      <c r="N573" s="825"/>
      <c r="O573" s="826">
        <v>0.5</v>
      </c>
      <c r="P573" s="827"/>
      <c r="Q573" s="825"/>
      <c r="R573" s="826"/>
      <c r="S573" s="827"/>
      <c r="T573" s="825"/>
      <c r="U573" s="828"/>
      <c r="V573" s="829">
        <f>SUM(J573:L573)*H572</f>
        <v>1.2500000000000001E-2</v>
      </c>
      <c r="W573" s="830">
        <f>SUM(M573:O573)*H572</f>
        <v>0.125</v>
      </c>
      <c r="X573" s="830">
        <f>SUM(P573:R573)*H572</f>
        <v>0</v>
      </c>
      <c r="Y573" s="830">
        <f>SUM(S573:U573)*H572</f>
        <v>0</v>
      </c>
      <c r="Z573" s="964">
        <f t="shared" ref="Z573" si="284">MAX(V573:Y573)</f>
        <v>0.125</v>
      </c>
      <c r="AA573" s="1435"/>
      <c r="AB573" s="1276"/>
      <c r="AC573" s="980"/>
      <c r="AD573" s="1534"/>
      <c r="AE573" s="1004"/>
    </row>
    <row r="574" spans="1:31" ht="24.95" customHeight="1" x14ac:dyDescent="0.2">
      <c r="A574" s="1249"/>
      <c r="B574" s="1412"/>
      <c r="C574" s="1200"/>
      <c r="D574" s="1200"/>
      <c r="E574" s="1200"/>
      <c r="F574" s="1200"/>
      <c r="G574" s="1189" t="s">
        <v>843</v>
      </c>
      <c r="H574" s="1190">
        <v>0.55000000000000004</v>
      </c>
      <c r="I574" s="838" t="s">
        <v>600</v>
      </c>
      <c r="J574" s="839"/>
      <c r="K574" s="840"/>
      <c r="L574" s="841"/>
      <c r="M574" s="842"/>
      <c r="N574" s="840"/>
      <c r="O574" s="841">
        <v>0.1</v>
      </c>
      <c r="P574" s="842"/>
      <c r="Q574" s="840"/>
      <c r="R574" s="841">
        <v>0.2</v>
      </c>
      <c r="S574" s="842"/>
      <c r="T574" s="840"/>
      <c r="U574" s="843">
        <v>1</v>
      </c>
      <c r="V574" s="844">
        <f>SUM(J574:L574)*H574</f>
        <v>0</v>
      </c>
      <c r="W574" s="845">
        <f>SUM(M574:O574)*H574</f>
        <v>5.5000000000000007E-2</v>
      </c>
      <c r="X574" s="845">
        <f>SUM(P574:R574)*H574</f>
        <v>0.11000000000000001</v>
      </c>
      <c r="Y574" s="845">
        <f>SUM(S574:U574)*H574</f>
        <v>0.55000000000000004</v>
      </c>
      <c r="Z574" s="965">
        <f>MAX(V574:Y574)</f>
        <v>0.55000000000000004</v>
      </c>
      <c r="AA574" s="1435"/>
      <c r="AB574" s="1276"/>
      <c r="AC574" s="980"/>
      <c r="AD574" s="1534" t="str">
        <f>+IF(Z575&gt;Z574,"SUPERADA",IF(Z575=Z574,"EQUILIBRADA",IF(Z575&lt;Z574,"PARA MEJORAR")))</f>
        <v>PARA MEJORAR</v>
      </c>
      <c r="AE574" s="1004"/>
    </row>
    <row r="575" spans="1:31" ht="24.95" customHeight="1" thickBot="1" x14ac:dyDescent="0.25">
      <c r="A575" s="1249"/>
      <c r="B575" s="1412"/>
      <c r="C575" s="1200"/>
      <c r="D575" s="1200"/>
      <c r="E575" s="1200"/>
      <c r="F575" s="1200"/>
      <c r="G575" s="1189"/>
      <c r="H575" s="1197"/>
      <c r="I575" s="847" t="s">
        <v>601</v>
      </c>
      <c r="J575" s="848"/>
      <c r="K575" s="849"/>
      <c r="L575" s="850"/>
      <c r="M575" s="851"/>
      <c r="N575" s="849"/>
      <c r="O575" s="850">
        <v>0.5</v>
      </c>
      <c r="P575" s="851"/>
      <c r="Q575" s="849"/>
      <c r="R575" s="850"/>
      <c r="S575" s="851"/>
      <c r="T575" s="849"/>
      <c r="U575" s="852"/>
      <c r="V575" s="853">
        <f>SUM(J575:L575)*H574</f>
        <v>0</v>
      </c>
      <c r="W575" s="854">
        <f>SUM(M575:O575)*H574</f>
        <v>0.27500000000000002</v>
      </c>
      <c r="X575" s="854">
        <f>SUM(P575:R575)*H574</f>
        <v>0</v>
      </c>
      <c r="Y575" s="854">
        <f>SUM(S575:U575)*H574</f>
        <v>0</v>
      </c>
      <c r="Z575" s="966">
        <f t="shared" ref="Z575" si="285">MAX(V575:Y575)</f>
        <v>0.27500000000000002</v>
      </c>
      <c r="AA575" s="1435"/>
      <c r="AB575" s="1277"/>
      <c r="AC575" s="981"/>
      <c r="AD575" s="1535"/>
      <c r="AE575" s="1004"/>
    </row>
    <row r="576" spans="1:31" ht="24.95" customHeight="1" x14ac:dyDescent="0.2">
      <c r="A576" s="1249"/>
      <c r="B576" s="1412"/>
      <c r="C576" s="1199" t="s">
        <v>296</v>
      </c>
      <c r="D576" s="1199" t="s">
        <v>528</v>
      </c>
      <c r="E576" s="1199" t="s">
        <v>529</v>
      </c>
      <c r="F576" s="1199" t="s">
        <v>471</v>
      </c>
      <c r="G576" s="1429" t="s">
        <v>844</v>
      </c>
      <c r="H576" s="1202">
        <v>0.2</v>
      </c>
      <c r="I576" s="832" t="s">
        <v>600</v>
      </c>
      <c r="J576" s="833"/>
      <c r="K576" s="834"/>
      <c r="L576" s="835"/>
      <c r="M576" s="836"/>
      <c r="N576" s="834"/>
      <c r="O576" s="835">
        <v>0.05</v>
      </c>
      <c r="P576" s="836"/>
      <c r="Q576" s="840"/>
      <c r="R576" s="841">
        <v>0.1</v>
      </c>
      <c r="S576" s="842"/>
      <c r="T576" s="840"/>
      <c r="U576" s="843">
        <v>1</v>
      </c>
      <c r="V576" s="844">
        <f>SUM(J576:L576)*H576</f>
        <v>0</v>
      </c>
      <c r="W576" s="845">
        <f>SUM(M576:O576)*H576</f>
        <v>1.0000000000000002E-2</v>
      </c>
      <c r="X576" s="845">
        <f>SUM(P576:R576)*H576</f>
        <v>2.0000000000000004E-2</v>
      </c>
      <c r="Y576" s="845">
        <f>SUM(S576:U576)*H576</f>
        <v>0.2</v>
      </c>
      <c r="Z576" s="965">
        <f>MAX(V576:Y576)</f>
        <v>0.2</v>
      </c>
      <c r="AA576" s="1435"/>
      <c r="AB576" s="1276">
        <v>81</v>
      </c>
      <c r="AC576" s="979"/>
      <c r="AD576" s="1533" t="str">
        <f>+IF(Z577&gt;Z576,"SUPERADA",IF(Z577=Z576,"EQUILIBRADA",IF(Z577&lt;Z576,"PARA MEJORAR")))</f>
        <v>EQUILIBRADA</v>
      </c>
      <c r="AE576" s="1004"/>
    </row>
    <row r="577" spans="1:31" ht="24.95" customHeight="1" x14ac:dyDescent="0.2">
      <c r="A577" s="1249"/>
      <c r="B577" s="1412"/>
      <c r="C577" s="1200"/>
      <c r="D577" s="1200"/>
      <c r="E577" s="1200"/>
      <c r="F577" s="1200"/>
      <c r="G577" s="1189"/>
      <c r="H577" s="1190"/>
      <c r="I577" s="823" t="s">
        <v>601</v>
      </c>
      <c r="J577" s="824"/>
      <c r="K577" s="825"/>
      <c r="L577" s="826"/>
      <c r="M577" s="827"/>
      <c r="N577" s="825"/>
      <c r="O577" s="826">
        <v>1</v>
      </c>
      <c r="P577" s="827"/>
      <c r="Q577" s="825"/>
      <c r="R577" s="826"/>
      <c r="S577" s="827"/>
      <c r="T577" s="825"/>
      <c r="U577" s="828"/>
      <c r="V577" s="829">
        <f>SUM(J577:L577)*H576</f>
        <v>0</v>
      </c>
      <c r="W577" s="830">
        <f>SUM(M577:O577)*H576</f>
        <v>0.2</v>
      </c>
      <c r="X577" s="830">
        <f>SUM(P577:R577)*H576</f>
        <v>0</v>
      </c>
      <c r="Y577" s="830">
        <f>SUM(S577:U577)*H576</f>
        <v>0</v>
      </c>
      <c r="Z577" s="964">
        <f t="shared" ref="Z577" si="286">MAX(V577:Y577)</f>
        <v>0.2</v>
      </c>
      <c r="AA577" s="1435"/>
      <c r="AB577" s="1276"/>
      <c r="AC577" s="980"/>
      <c r="AD577" s="1534"/>
      <c r="AE577" s="1004"/>
    </row>
    <row r="578" spans="1:31" ht="24.95" customHeight="1" x14ac:dyDescent="0.2">
      <c r="A578" s="1249"/>
      <c r="B578" s="1412"/>
      <c r="C578" s="1200"/>
      <c r="D578" s="1200"/>
      <c r="E578" s="1200"/>
      <c r="F578" s="1200"/>
      <c r="G578" s="1189" t="s">
        <v>845</v>
      </c>
      <c r="H578" s="1190">
        <v>0.2</v>
      </c>
      <c r="I578" s="838" t="s">
        <v>600</v>
      </c>
      <c r="J578" s="839"/>
      <c r="K578" s="840"/>
      <c r="L578" s="841"/>
      <c r="M578" s="842"/>
      <c r="N578" s="840"/>
      <c r="O578" s="841">
        <v>0.05</v>
      </c>
      <c r="P578" s="842"/>
      <c r="Q578" s="840"/>
      <c r="R578" s="841">
        <v>0.1</v>
      </c>
      <c r="S578" s="842"/>
      <c r="T578" s="840"/>
      <c r="U578" s="843">
        <v>1</v>
      </c>
      <c r="V578" s="844">
        <f>SUM(J578:L578)*H578</f>
        <v>0</v>
      </c>
      <c r="W578" s="845">
        <f>SUM(M578:O578)*H578</f>
        <v>1.0000000000000002E-2</v>
      </c>
      <c r="X578" s="845">
        <f>SUM(P578:R578)*H578</f>
        <v>2.0000000000000004E-2</v>
      </c>
      <c r="Y578" s="845">
        <f>SUM(S578:U578)*H578</f>
        <v>0.2</v>
      </c>
      <c r="Z578" s="965">
        <f>MAX(V578:Y578)</f>
        <v>0.2</v>
      </c>
      <c r="AA578" s="1435"/>
      <c r="AB578" s="1276"/>
      <c r="AC578" s="980"/>
      <c r="AD578" s="1534" t="str">
        <f>+IF(Z579&gt;Z578,"SUPERADA",IF(Z579=Z578,"EQUILIBRADA",IF(Z579&lt;Z578,"PARA MEJORAR")))</f>
        <v>EQUILIBRADA</v>
      </c>
      <c r="AE578" s="1004"/>
    </row>
    <row r="579" spans="1:31" ht="24.95" customHeight="1" x14ac:dyDescent="0.2">
      <c r="A579" s="1249"/>
      <c r="B579" s="1412"/>
      <c r="C579" s="1200"/>
      <c r="D579" s="1200"/>
      <c r="E579" s="1200"/>
      <c r="F579" s="1200"/>
      <c r="G579" s="1189"/>
      <c r="H579" s="1190"/>
      <c r="I579" s="823" t="s">
        <v>601</v>
      </c>
      <c r="J579" s="824"/>
      <c r="K579" s="825"/>
      <c r="L579" s="826"/>
      <c r="M579" s="827"/>
      <c r="N579" s="825"/>
      <c r="O579" s="826">
        <v>1</v>
      </c>
      <c r="P579" s="827"/>
      <c r="Q579" s="825"/>
      <c r="R579" s="826"/>
      <c r="S579" s="827"/>
      <c r="T579" s="825"/>
      <c r="U579" s="828"/>
      <c r="V579" s="829">
        <f>SUM(J579:L579)*H578</f>
        <v>0</v>
      </c>
      <c r="W579" s="830">
        <f>SUM(M579:O579)*H578</f>
        <v>0.2</v>
      </c>
      <c r="X579" s="830">
        <f>SUM(P579:R579)*H578</f>
        <v>0</v>
      </c>
      <c r="Y579" s="830">
        <f>SUM(S579:U579)*H578</f>
        <v>0</v>
      </c>
      <c r="Z579" s="964">
        <f t="shared" ref="Z579" si="287">MAX(V579:Y579)</f>
        <v>0.2</v>
      </c>
      <c r="AA579" s="1435"/>
      <c r="AB579" s="1276"/>
      <c r="AC579" s="980"/>
      <c r="AD579" s="1534"/>
      <c r="AE579" s="1004"/>
    </row>
    <row r="580" spans="1:31" ht="24.95" customHeight="1" x14ac:dyDescent="0.2">
      <c r="A580" s="1249"/>
      <c r="B580" s="1412"/>
      <c r="C580" s="1200"/>
      <c r="D580" s="1200"/>
      <c r="E580" s="1200"/>
      <c r="F580" s="1200"/>
      <c r="G580" s="1189" t="s">
        <v>843</v>
      </c>
      <c r="H580" s="1190">
        <v>0.6</v>
      </c>
      <c r="I580" s="838" t="s">
        <v>600</v>
      </c>
      <c r="J580" s="839"/>
      <c r="K580" s="840"/>
      <c r="L580" s="841"/>
      <c r="M580" s="842"/>
      <c r="N580" s="840"/>
      <c r="O580" s="841">
        <v>0.2</v>
      </c>
      <c r="P580" s="842"/>
      <c r="Q580" s="840"/>
      <c r="R580" s="841">
        <v>0.4</v>
      </c>
      <c r="S580" s="842"/>
      <c r="T580" s="840"/>
      <c r="U580" s="843">
        <v>1</v>
      </c>
      <c r="V580" s="844">
        <f>SUM(J580:L580)*H580</f>
        <v>0</v>
      </c>
      <c r="W580" s="845">
        <f>SUM(M580:O580)*H580</f>
        <v>0.12</v>
      </c>
      <c r="X580" s="845">
        <f>SUM(P580:R580)*H580</f>
        <v>0.24</v>
      </c>
      <c r="Y580" s="845">
        <f>SUM(S580:U580)*H580</f>
        <v>0.6</v>
      </c>
      <c r="Z580" s="965">
        <f>MAX(V580:Y580)</f>
        <v>0.6</v>
      </c>
      <c r="AA580" s="1435"/>
      <c r="AB580" s="1276"/>
      <c r="AC580" s="980"/>
      <c r="AD580" s="1534" t="str">
        <f>+IF(Z581&gt;Z580,"SUPERADA",IF(Z581=Z580,"EQUILIBRADA",IF(Z581&lt;Z580,"PARA MEJORAR")))</f>
        <v>EQUILIBRADA</v>
      </c>
      <c r="AE580" s="1004"/>
    </row>
    <row r="581" spans="1:31" ht="24.95" customHeight="1" thickBot="1" x14ac:dyDescent="0.25">
      <c r="A581" s="1249"/>
      <c r="B581" s="1412"/>
      <c r="C581" s="1200"/>
      <c r="D581" s="1200"/>
      <c r="E581" s="1200"/>
      <c r="F581" s="1200"/>
      <c r="G581" s="1198"/>
      <c r="H581" s="1197"/>
      <c r="I581" s="847" t="s">
        <v>601</v>
      </c>
      <c r="J581" s="848"/>
      <c r="K581" s="849"/>
      <c r="L581" s="850"/>
      <c r="M581" s="851"/>
      <c r="N581" s="849"/>
      <c r="O581" s="850">
        <v>1</v>
      </c>
      <c r="P581" s="851"/>
      <c r="Q581" s="849"/>
      <c r="R581" s="850"/>
      <c r="S581" s="851"/>
      <c r="T581" s="849"/>
      <c r="U581" s="852"/>
      <c r="V581" s="853">
        <f>SUM(J581:L581)*H580</f>
        <v>0</v>
      </c>
      <c r="W581" s="854">
        <f>SUM(M581:O581)*H580</f>
        <v>0.6</v>
      </c>
      <c r="X581" s="854">
        <f>SUM(P581:R581)*H580</f>
        <v>0</v>
      </c>
      <c r="Y581" s="854">
        <f>SUM(S581:U581)*H580</f>
        <v>0</v>
      </c>
      <c r="Z581" s="966">
        <f t="shared" ref="Z581" si="288">MAX(V581:Y581)</f>
        <v>0.6</v>
      </c>
      <c r="AA581" s="1435"/>
      <c r="AB581" s="1277"/>
      <c r="AC581" s="981"/>
      <c r="AD581" s="1535"/>
      <c r="AE581" s="1004"/>
    </row>
    <row r="582" spans="1:31" ht="24.95" customHeight="1" x14ac:dyDescent="0.2">
      <c r="A582" s="1249"/>
      <c r="B582" s="1412"/>
      <c r="C582" s="1199" t="s">
        <v>297</v>
      </c>
      <c r="D582" s="1199" t="s">
        <v>178</v>
      </c>
      <c r="E582" s="1199" t="s">
        <v>179</v>
      </c>
      <c r="F582" s="1199" t="s">
        <v>180</v>
      </c>
      <c r="G582" s="1201" t="s">
        <v>847</v>
      </c>
      <c r="H582" s="1202">
        <v>0.2</v>
      </c>
      <c r="I582" s="832" t="s">
        <v>600</v>
      </c>
      <c r="J582" s="833"/>
      <c r="K582" s="834"/>
      <c r="L582" s="835"/>
      <c r="M582" s="836"/>
      <c r="N582" s="834"/>
      <c r="O582" s="835">
        <v>0.05</v>
      </c>
      <c r="P582" s="836"/>
      <c r="Q582" s="834"/>
      <c r="R582" s="835">
        <v>0.1</v>
      </c>
      <c r="S582" s="836"/>
      <c r="T582" s="834"/>
      <c r="U582" s="837">
        <v>1</v>
      </c>
      <c r="V582" s="821">
        <f>SUM(J582:L582)*H582</f>
        <v>0</v>
      </c>
      <c r="W582" s="822">
        <f>SUM(M582:O582)*H582</f>
        <v>1.0000000000000002E-2</v>
      </c>
      <c r="X582" s="822">
        <f>SUM(P582:R582)*H582</f>
        <v>2.0000000000000004E-2</v>
      </c>
      <c r="Y582" s="822">
        <f>SUM(S582:U582)*H582</f>
        <v>0.2</v>
      </c>
      <c r="Z582" s="963">
        <f>MAX(V582:Y582)</f>
        <v>0.2</v>
      </c>
      <c r="AA582" s="1435"/>
      <c r="AB582" s="1276">
        <v>82</v>
      </c>
      <c r="AC582" s="979"/>
      <c r="AD582" s="1533" t="str">
        <f>+IF(Z583&gt;Z582,"SUPERADA",IF(Z583=Z582,"EQUILIBRADA",IF(Z583&lt;Z582,"PARA MEJORAR")))</f>
        <v>EQUILIBRADA</v>
      </c>
      <c r="AE582" s="1004"/>
    </row>
    <row r="583" spans="1:31" ht="24.95" customHeight="1" x14ac:dyDescent="0.2">
      <c r="A583" s="1249"/>
      <c r="B583" s="1412"/>
      <c r="C583" s="1200"/>
      <c r="D583" s="1200"/>
      <c r="E583" s="1200"/>
      <c r="F583" s="1200"/>
      <c r="G583" s="1189"/>
      <c r="H583" s="1190"/>
      <c r="I583" s="823" t="s">
        <v>601</v>
      </c>
      <c r="J583" s="824"/>
      <c r="K583" s="825"/>
      <c r="L583" s="826"/>
      <c r="M583" s="827"/>
      <c r="N583" s="825"/>
      <c r="O583" s="826">
        <v>1</v>
      </c>
      <c r="P583" s="827"/>
      <c r="Q583" s="825"/>
      <c r="R583" s="826"/>
      <c r="S583" s="827"/>
      <c r="T583" s="825"/>
      <c r="U583" s="828"/>
      <c r="V583" s="829">
        <f>SUM(J583:L583)*H582</f>
        <v>0</v>
      </c>
      <c r="W583" s="830">
        <f>SUM(M583:O583)*H582</f>
        <v>0.2</v>
      </c>
      <c r="X583" s="830">
        <f>SUM(P583:R583)*H582</f>
        <v>0</v>
      </c>
      <c r="Y583" s="830">
        <f>SUM(S583:U583)*H582</f>
        <v>0</v>
      </c>
      <c r="Z583" s="964">
        <f t="shared" ref="Z583" si="289">MAX(V583:Y583)</f>
        <v>0.2</v>
      </c>
      <c r="AA583" s="1435"/>
      <c r="AB583" s="1276"/>
      <c r="AC583" s="980"/>
      <c r="AD583" s="1534"/>
      <c r="AE583" s="1004"/>
    </row>
    <row r="584" spans="1:31" ht="24.95" customHeight="1" x14ac:dyDescent="0.2">
      <c r="A584" s="1249"/>
      <c r="B584" s="1412"/>
      <c r="C584" s="1200"/>
      <c r="D584" s="1200"/>
      <c r="E584" s="1200"/>
      <c r="F584" s="1200"/>
      <c r="G584" s="1189" t="s">
        <v>848</v>
      </c>
      <c r="H584" s="1190">
        <v>0.2</v>
      </c>
      <c r="I584" s="838" t="s">
        <v>600</v>
      </c>
      <c r="J584" s="839"/>
      <c r="K584" s="840"/>
      <c r="L584" s="841"/>
      <c r="M584" s="842"/>
      <c r="N584" s="840"/>
      <c r="O584" s="841">
        <v>0.05</v>
      </c>
      <c r="P584" s="842"/>
      <c r="Q584" s="840"/>
      <c r="R584" s="841">
        <v>0.1</v>
      </c>
      <c r="S584" s="842"/>
      <c r="T584" s="840"/>
      <c r="U584" s="843">
        <v>1</v>
      </c>
      <c r="V584" s="844">
        <f>SUM(J584:L584)*H584</f>
        <v>0</v>
      </c>
      <c r="W584" s="845">
        <f>SUM(M584:O584)*H584</f>
        <v>1.0000000000000002E-2</v>
      </c>
      <c r="X584" s="845">
        <f>SUM(P584:R584)*H584</f>
        <v>2.0000000000000004E-2</v>
      </c>
      <c r="Y584" s="845">
        <f>SUM(S584:U584)*H584</f>
        <v>0.2</v>
      </c>
      <c r="Z584" s="965">
        <f>MAX(V584:Y584)</f>
        <v>0.2</v>
      </c>
      <c r="AA584" s="1435"/>
      <c r="AB584" s="1276"/>
      <c r="AC584" s="980"/>
      <c r="AD584" s="1534" t="str">
        <f>+IF(Z585&gt;Z584,"SUPERADA",IF(Z585=Z584,"EQUILIBRADA",IF(Z585&lt;Z584,"PARA MEJORAR")))</f>
        <v>EQUILIBRADA</v>
      </c>
      <c r="AE584" s="1004"/>
    </row>
    <row r="585" spans="1:31" ht="24.95" customHeight="1" x14ac:dyDescent="0.2">
      <c r="A585" s="1249"/>
      <c r="B585" s="1412"/>
      <c r="C585" s="1200"/>
      <c r="D585" s="1200"/>
      <c r="E585" s="1200"/>
      <c r="F585" s="1200"/>
      <c r="G585" s="1189"/>
      <c r="H585" s="1190"/>
      <c r="I585" s="823" t="s">
        <v>601</v>
      </c>
      <c r="J585" s="824"/>
      <c r="K585" s="825"/>
      <c r="L585" s="826"/>
      <c r="M585" s="827"/>
      <c r="N585" s="825"/>
      <c r="O585" s="826">
        <v>1</v>
      </c>
      <c r="P585" s="827"/>
      <c r="Q585" s="825"/>
      <c r="R585" s="826"/>
      <c r="S585" s="827"/>
      <c r="T585" s="825"/>
      <c r="U585" s="828"/>
      <c r="V585" s="829">
        <f>SUM(J585:L585)*H584</f>
        <v>0</v>
      </c>
      <c r="W585" s="830">
        <f>SUM(M585:O585)*H584</f>
        <v>0.2</v>
      </c>
      <c r="X585" s="830">
        <f>SUM(P585:R585)*H584</f>
        <v>0</v>
      </c>
      <c r="Y585" s="830">
        <f>SUM(S585:U585)*H584</f>
        <v>0</v>
      </c>
      <c r="Z585" s="964">
        <f t="shared" ref="Z585" si="290">MAX(V585:Y585)</f>
        <v>0.2</v>
      </c>
      <c r="AA585" s="1435"/>
      <c r="AB585" s="1276"/>
      <c r="AC585" s="980"/>
      <c r="AD585" s="1534"/>
      <c r="AE585" s="1004"/>
    </row>
    <row r="586" spans="1:31" ht="24.95" customHeight="1" x14ac:dyDescent="0.2">
      <c r="A586" s="1249"/>
      <c r="B586" s="1412"/>
      <c r="C586" s="1200"/>
      <c r="D586" s="1200"/>
      <c r="E586" s="1200"/>
      <c r="F586" s="1200"/>
      <c r="G586" s="1189" t="s">
        <v>849</v>
      </c>
      <c r="H586" s="1190">
        <v>0.3</v>
      </c>
      <c r="I586" s="838" t="s">
        <v>600</v>
      </c>
      <c r="J586" s="839"/>
      <c r="K586" s="840"/>
      <c r="L586" s="841"/>
      <c r="M586" s="842"/>
      <c r="N586" s="840"/>
      <c r="O586" s="841">
        <v>0.05</v>
      </c>
      <c r="P586" s="842"/>
      <c r="Q586" s="840"/>
      <c r="R586" s="841">
        <v>0.15</v>
      </c>
      <c r="S586" s="842"/>
      <c r="T586" s="840"/>
      <c r="U586" s="843">
        <v>1</v>
      </c>
      <c r="V586" s="844">
        <f>SUM(J586:L586)*H586</f>
        <v>0</v>
      </c>
      <c r="W586" s="845">
        <f>SUM(M586:O586)*H586</f>
        <v>1.4999999999999999E-2</v>
      </c>
      <c r="X586" s="845">
        <f>SUM(P586:R586)*H586</f>
        <v>4.4999999999999998E-2</v>
      </c>
      <c r="Y586" s="845">
        <f>SUM(S586:U586)*H586</f>
        <v>0.3</v>
      </c>
      <c r="Z586" s="965">
        <f>MAX(V586:Y586)</f>
        <v>0.3</v>
      </c>
      <c r="AA586" s="1435"/>
      <c r="AB586" s="1276"/>
      <c r="AC586" s="980"/>
      <c r="AD586" s="1534" t="str">
        <f>+IF(Z587&gt;Z586,"SUPERADA",IF(Z587=Z586,"EQUILIBRADA",IF(Z587&lt;Z586,"PARA MEJORAR")))</f>
        <v>EQUILIBRADA</v>
      </c>
      <c r="AE586" s="1004"/>
    </row>
    <row r="587" spans="1:31" ht="24.95" customHeight="1" x14ac:dyDescent="0.2">
      <c r="A587" s="1249"/>
      <c r="B587" s="1412"/>
      <c r="C587" s="1200"/>
      <c r="D587" s="1200"/>
      <c r="E587" s="1200"/>
      <c r="F587" s="1200"/>
      <c r="G587" s="1189"/>
      <c r="H587" s="1190"/>
      <c r="I587" s="823" t="s">
        <v>601</v>
      </c>
      <c r="J587" s="824"/>
      <c r="K587" s="825"/>
      <c r="L587" s="826"/>
      <c r="M587" s="827"/>
      <c r="N587" s="825"/>
      <c r="O587" s="826">
        <v>1</v>
      </c>
      <c r="P587" s="827"/>
      <c r="Q587" s="825"/>
      <c r="R587" s="826"/>
      <c r="S587" s="827"/>
      <c r="T587" s="825"/>
      <c r="U587" s="828"/>
      <c r="V587" s="829">
        <f>SUM(J587:L587)*H586</f>
        <v>0</v>
      </c>
      <c r="W587" s="830">
        <f>SUM(M587:O587)*H586</f>
        <v>0.3</v>
      </c>
      <c r="X587" s="830">
        <f>SUM(P587:R587)*H586</f>
        <v>0</v>
      </c>
      <c r="Y587" s="830">
        <f>SUM(S587:U587)*H586</f>
        <v>0</v>
      </c>
      <c r="Z587" s="964">
        <f t="shared" ref="Z587" si="291">MAX(V587:Y587)</f>
        <v>0.3</v>
      </c>
      <c r="AA587" s="1435"/>
      <c r="AB587" s="1276"/>
      <c r="AC587" s="980"/>
      <c r="AD587" s="1534"/>
      <c r="AE587" s="1004"/>
    </row>
    <row r="588" spans="1:31" ht="24.95" customHeight="1" x14ac:dyDescent="0.2">
      <c r="A588" s="1249"/>
      <c r="B588" s="1412"/>
      <c r="C588" s="1200"/>
      <c r="D588" s="1200"/>
      <c r="E588" s="1200"/>
      <c r="F588" s="1200"/>
      <c r="G588" s="1189" t="s">
        <v>850</v>
      </c>
      <c r="H588" s="1190">
        <v>0.3</v>
      </c>
      <c r="I588" s="838" t="s">
        <v>600</v>
      </c>
      <c r="J588" s="839"/>
      <c r="K588" s="840"/>
      <c r="L588" s="841"/>
      <c r="M588" s="842"/>
      <c r="N588" s="840"/>
      <c r="O588" s="841">
        <v>0.05</v>
      </c>
      <c r="P588" s="842"/>
      <c r="Q588" s="840"/>
      <c r="R588" s="841">
        <v>0.15</v>
      </c>
      <c r="S588" s="842"/>
      <c r="T588" s="840"/>
      <c r="U588" s="843">
        <v>1</v>
      </c>
      <c r="V588" s="844">
        <f>SUM(J588:L588)*H588</f>
        <v>0</v>
      </c>
      <c r="W588" s="845">
        <f>SUM(M588:O588)*H588</f>
        <v>1.4999999999999999E-2</v>
      </c>
      <c r="X588" s="845">
        <f>SUM(P588:R588)*H588</f>
        <v>4.4999999999999998E-2</v>
      </c>
      <c r="Y588" s="845">
        <f>SUM(S588:U588)*H588</f>
        <v>0.3</v>
      </c>
      <c r="Z588" s="965">
        <f>MAX(V588:Y588)</f>
        <v>0.3</v>
      </c>
      <c r="AA588" s="1435"/>
      <c r="AB588" s="1276"/>
      <c r="AC588" s="980"/>
      <c r="AD588" s="1534" t="str">
        <f>+IF(Z589&gt;Z588,"SUPERADA",IF(Z589=Z588,"EQUILIBRADA",IF(Z589&lt;Z588,"PARA MEJORAR")))</f>
        <v>PARA MEJORAR</v>
      </c>
      <c r="AE588" s="1004"/>
    </row>
    <row r="589" spans="1:31" ht="24.95" customHeight="1" thickBot="1" x14ac:dyDescent="0.25">
      <c r="A589" s="1249"/>
      <c r="B589" s="1412"/>
      <c r="C589" s="1200"/>
      <c r="D589" s="1200"/>
      <c r="E589" s="1200"/>
      <c r="F589" s="1203"/>
      <c r="G589" s="1198"/>
      <c r="H589" s="1197"/>
      <c r="I589" s="847" t="s">
        <v>601</v>
      </c>
      <c r="J589" s="848"/>
      <c r="K589" s="849"/>
      <c r="L589" s="850"/>
      <c r="M589" s="851"/>
      <c r="N589" s="849"/>
      <c r="O589" s="850"/>
      <c r="P589" s="851"/>
      <c r="Q589" s="849"/>
      <c r="R589" s="850"/>
      <c r="S589" s="851"/>
      <c r="T589" s="849"/>
      <c r="U589" s="852"/>
      <c r="V589" s="853">
        <f>SUM(J589:L589)*H588</f>
        <v>0</v>
      </c>
      <c r="W589" s="854">
        <f>SUM(M589:O589)*H588</f>
        <v>0</v>
      </c>
      <c r="X589" s="854">
        <f>SUM(P589:R589)*H588</f>
        <v>0</v>
      </c>
      <c r="Y589" s="854">
        <f>SUM(S589:U589)*H588</f>
        <v>0</v>
      </c>
      <c r="Z589" s="966">
        <f t="shared" ref="Z589" si="292">MAX(V589:Y589)</f>
        <v>0</v>
      </c>
      <c r="AA589" s="1435"/>
      <c r="AB589" s="1277"/>
      <c r="AC589" s="981"/>
      <c r="AD589" s="1535"/>
      <c r="AE589" s="1004"/>
    </row>
    <row r="590" spans="1:31" ht="24.95" customHeight="1" x14ac:dyDescent="0.2">
      <c r="A590" s="1249"/>
      <c r="B590" s="1412"/>
      <c r="C590" s="1199" t="s">
        <v>76</v>
      </c>
      <c r="D590" s="1199" t="s">
        <v>111</v>
      </c>
      <c r="E590" s="1199" t="s">
        <v>88</v>
      </c>
      <c r="F590" s="1200" t="s">
        <v>472</v>
      </c>
      <c r="G590" s="1201" t="s">
        <v>851</v>
      </c>
      <c r="H590" s="1202">
        <v>0.12</v>
      </c>
      <c r="I590" s="832" t="s">
        <v>600</v>
      </c>
      <c r="J590" s="833"/>
      <c r="K590" s="834"/>
      <c r="L590" s="835">
        <v>1</v>
      </c>
      <c r="M590" s="836"/>
      <c r="N590" s="834"/>
      <c r="O590" s="835">
        <v>1</v>
      </c>
      <c r="P590" s="836"/>
      <c r="Q590" s="834"/>
      <c r="R590" s="835">
        <v>1</v>
      </c>
      <c r="S590" s="836"/>
      <c r="T590" s="834"/>
      <c r="U590" s="837">
        <v>1</v>
      </c>
      <c r="V590" s="821">
        <f>SUM(J590:L590)*H590</f>
        <v>0.12</v>
      </c>
      <c r="W590" s="822">
        <f>SUM(M590:O590)*H590</f>
        <v>0.12</v>
      </c>
      <c r="X590" s="822">
        <f>SUM(P590:R590)*H590</f>
        <v>0.12</v>
      </c>
      <c r="Y590" s="822">
        <f>SUM(S590:U590)*H590</f>
        <v>0.12</v>
      </c>
      <c r="Z590" s="963">
        <f>MAX(V590:Y590)</f>
        <v>0.12</v>
      </c>
      <c r="AA590" s="1434" t="s">
        <v>1148</v>
      </c>
      <c r="AB590" s="1275">
        <v>83</v>
      </c>
      <c r="AC590" s="979"/>
      <c r="AD590" s="1533" t="str">
        <f>+IF(Z591&gt;Z590,"SUPERADA",IF(Z591=Z590,"EQUILIBRADA",IF(Z591&lt;Z590,"PARA MEJORAR")))</f>
        <v>EQUILIBRADA</v>
      </c>
      <c r="AE590" s="1003"/>
    </row>
    <row r="591" spans="1:31" ht="24.95" customHeight="1" x14ac:dyDescent="0.2">
      <c r="A591" s="1249"/>
      <c r="B591" s="1412"/>
      <c r="C591" s="1200"/>
      <c r="D591" s="1200"/>
      <c r="E591" s="1200"/>
      <c r="F591" s="1200"/>
      <c r="G591" s="1189"/>
      <c r="H591" s="1190"/>
      <c r="I591" s="823" t="s">
        <v>601</v>
      </c>
      <c r="J591" s="824"/>
      <c r="K591" s="825"/>
      <c r="L591" s="826">
        <v>1</v>
      </c>
      <c r="M591" s="827"/>
      <c r="N591" s="825"/>
      <c r="O591" s="826">
        <v>1</v>
      </c>
      <c r="P591" s="827"/>
      <c r="Q591" s="825"/>
      <c r="R591" s="826"/>
      <c r="S591" s="827"/>
      <c r="T591" s="825"/>
      <c r="U591" s="828"/>
      <c r="V591" s="829">
        <f>SUM(J591:L591)*H590</f>
        <v>0.12</v>
      </c>
      <c r="W591" s="830">
        <f>SUM(M591:O591)*H590</f>
        <v>0.12</v>
      </c>
      <c r="X591" s="830">
        <f>SUM(P591:R591)*H590</f>
        <v>0</v>
      </c>
      <c r="Y591" s="830">
        <f>SUM(S591:U591)*H590</f>
        <v>0</v>
      </c>
      <c r="Z591" s="964">
        <f t="shared" ref="Z591" si="293">MAX(V591:Y591)</f>
        <v>0.12</v>
      </c>
      <c r="AA591" s="1435"/>
      <c r="AB591" s="1276"/>
      <c r="AC591" s="980"/>
      <c r="AD591" s="1534"/>
      <c r="AE591" s="1004"/>
    </row>
    <row r="592" spans="1:31" ht="24.95" customHeight="1" x14ac:dyDescent="0.2">
      <c r="A592" s="1249"/>
      <c r="B592" s="1412"/>
      <c r="C592" s="1200"/>
      <c r="D592" s="1200"/>
      <c r="E592" s="1200"/>
      <c r="F592" s="1200"/>
      <c r="G592" s="1189" t="s">
        <v>852</v>
      </c>
      <c r="H592" s="1190">
        <v>0.12</v>
      </c>
      <c r="I592" s="838" t="s">
        <v>600</v>
      </c>
      <c r="J592" s="839"/>
      <c r="K592" s="840"/>
      <c r="L592" s="841">
        <v>1</v>
      </c>
      <c r="M592" s="842"/>
      <c r="N592" s="840"/>
      <c r="O592" s="841">
        <v>1</v>
      </c>
      <c r="P592" s="842"/>
      <c r="Q592" s="840"/>
      <c r="R592" s="841">
        <v>1</v>
      </c>
      <c r="S592" s="842"/>
      <c r="T592" s="840"/>
      <c r="U592" s="843">
        <v>1</v>
      </c>
      <c r="V592" s="844">
        <f>SUM(J592:L592)*H592</f>
        <v>0.12</v>
      </c>
      <c r="W592" s="845">
        <f>SUM(M592:O592)*H592</f>
        <v>0.12</v>
      </c>
      <c r="X592" s="845">
        <f>SUM(P592:R592)*H592</f>
        <v>0.12</v>
      </c>
      <c r="Y592" s="845">
        <f>SUM(S592:U592)*H592</f>
        <v>0.12</v>
      </c>
      <c r="Z592" s="965">
        <f>MAX(V592:Y592)</f>
        <v>0.12</v>
      </c>
      <c r="AA592" s="1435"/>
      <c r="AB592" s="1276"/>
      <c r="AC592" s="980"/>
      <c r="AD592" s="1534" t="str">
        <f>+IF(Z593&gt;Z592,"SUPERADA",IF(Z593=Z592,"EQUILIBRADA",IF(Z593&lt;Z592,"PARA MEJORAR")))</f>
        <v>EQUILIBRADA</v>
      </c>
      <c r="AE592" s="1004"/>
    </row>
    <row r="593" spans="1:31" ht="24.95" customHeight="1" x14ac:dyDescent="0.2">
      <c r="A593" s="1249"/>
      <c r="B593" s="1412"/>
      <c r="C593" s="1200"/>
      <c r="D593" s="1200"/>
      <c r="E593" s="1200"/>
      <c r="F593" s="1200"/>
      <c r="G593" s="1189"/>
      <c r="H593" s="1190"/>
      <c r="I593" s="823" t="s">
        <v>601</v>
      </c>
      <c r="J593" s="824"/>
      <c r="K593" s="825"/>
      <c r="L593" s="826">
        <v>1</v>
      </c>
      <c r="M593" s="827"/>
      <c r="N593" s="825"/>
      <c r="O593" s="826">
        <v>1</v>
      </c>
      <c r="P593" s="827"/>
      <c r="Q593" s="825"/>
      <c r="R593" s="826"/>
      <c r="S593" s="827"/>
      <c r="T593" s="825"/>
      <c r="U593" s="828"/>
      <c r="V593" s="829">
        <f>SUM(J593:L593)*H592</f>
        <v>0.12</v>
      </c>
      <c r="W593" s="830">
        <f>SUM(M593:O593)*H592</f>
        <v>0.12</v>
      </c>
      <c r="X593" s="830">
        <f>SUM(P593:R593)*H592</f>
        <v>0</v>
      </c>
      <c r="Y593" s="830">
        <f>SUM(S593:U593)*H592</f>
        <v>0</v>
      </c>
      <c r="Z593" s="964">
        <f t="shared" ref="Z593" si="294">MAX(V593:Y593)</f>
        <v>0.12</v>
      </c>
      <c r="AA593" s="1435"/>
      <c r="AB593" s="1276"/>
      <c r="AC593" s="980"/>
      <c r="AD593" s="1534"/>
      <c r="AE593" s="1004"/>
    </row>
    <row r="594" spans="1:31" ht="24.95" customHeight="1" x14ac:dyDescent="0.2">
      <c r="A594" s="1249"/>
      <c r="B594" s="1412"/>
      <c r="C594" s="1200"/>
      <c r="D594" s="1200"/>
      <c r="E594" s="1200"/>
      <c r="F594" s="1200"/>
      <c r="G594" s="1189" t="s">
        <v>853</v>
      </c>
      <c r="H594" s="1190">
        <v>0.12</v>
      </c>
      <c r="I594" s="838" t="s">
        <v>600</v>
      </c>
      <c r="J594" s="839"/>
      <c r="K594" s="840"/>
      <c r="L594" s="841"/>
      <c r="M594" s="842"/>
      <c r="N594" s="840"/>
      <c r="O594" s="841">
        <v>1</v>
      </c>
      <c r="P594" s="842"/>
      <c r="Q594" s="840"/>
      <c r="R594" s="841">
        <v>1</v>
      </c>
      <c r="S594" s="842"/>
      <c r="T594" s="840"/>
      <c r="U594" s="843">
        <v>1</v>
      </c>
      <c r="V594" s="844">
        <f>SUM(J594:L594)*H594</f>
        <v>0</v>
      </c>
      <c r="W594" s="845">
        <f>SUM(M594:O594)*H594</f>
        <v>0.12</v>
      </c>
      <c r="X594" s="845">
        <f>SUM(P594:R594)*H594</f>
        <v>0.12</v>
      </c>
      <c r="Y594" s="845">
        <f>SUM(S594:U594)*H594</f>
        <v>0.12</v>
      </c>
      <c r="Z594" s="965">
        <f>MAX(V594:Y594)</f>
        <v>0.12</v>
      </c>
      <c r="AA594" s="1435"/>
      <c r="AB594" s="1276"/>
      <c r="AC594" s="980"/>
      <c r="AD594" s="1534" t="str">
        <f>+IF(Z595&gt;Z594,"SUPERADA",IF(Z595=Z594,"EQUILIBRADA",IF(Z595&lt;Z594,"PARA MEJORAR")))</f>
        <v>EQUILIBRADA</v>
      </c>
      <c r="AE594" s="1004"/>
    </row>
    <row r="595" spans="1:31" ht="24.95" customHeight="1" x14ac:dyDescent="0.2">
      <c r="A595" s="1249"/>
      <c r="B595" s="1412"/>
      <c r="C595" s="1200"/>
      <c r="D595" s="1200"/>
      <c r="E595" s="1200"/>
      <c r="F595" s="1200"/>
      <c r="G595" s="1189"/>
      <c r="H595" s="1190"/>
      <c r="I595" s="823" t="s">
        <v>601</v>
      </c>
      <c r="J595" s="824"/>
      <c r="K595" s="825"/>
      <c r="L595" s="826"/>
      <c r="M595" s="827"/>
      <c r="N595" s="825"/>
      <c r="O595" s="826">
        <v>1</v>
      </c>
      <c r="P595" s="827"/>
      <c r="Q595" s="825"/>
      <c r="R595" s="826"/>
      <c r="S595" s="827"/>
      <c r="T595" s="825"/>
      <c r="U595" s="828"/>
      <c r="V595" s="829">
        <f>SUM(J595:L595)*H594</f>
        <v>0</v>
      </c>
      <c r="W595" s="830">
        <f>SUM(M595:O595)*H594</f>
        <v>0.12</v>
      </c>
      <c r="X595" s="830">
        <f>SUM(P595:R595)*H594</f>
        <v>0</v>
      </c>
      <c r="Y595" s="830">
        <f>SUM(S595:U595)*H594</f>
        <v>0</v>
      </c>
      <c r="Z595" s="964">
        <f t="shared" ref="Z595" si="295">MAX(V595:Y595)</f>
        <v>0.12</v>
      </c>
      <c r="AA595" s="1435"/>
      <c r="AB595" s="1276"/>
      <c r="AC595" s="980"/>
      <c r="AD595" s="1534"/>
      <c r="AE595" s="1004"/>
    </row>
    <row r="596" spans="1:31" ht="24.95" customHeight="1" x14ac:dyDescent="0.2">
      <c r="A596" s="1249"/>
      <c r="B596" s="1412"/>
      <c r="C596" s="1200"/>
      <c r="D596" s="1200"/>
      <c r="E596" s="1200"/>
      <c r="F596" s="1200"/>
      <c r="G596" s="1189" t="s">
        <v>854</v>
      </c>
      <c r="H596" s="1190">
        <v>0.12</v>
      </c>
      <c r="I596" s="838" t="s">
        <v>600</v>
      </c>
      <c r="J596" s="839"/>
      <c r="K596" s="840"/>
      <c r="L596" s="841"/>
      <c r="M596" s="842"/>
      <c r="N596" s="840"/>
      <c r="O596" s="841">
        <v>1</v>
      </c>
      <c r="P596" s="842"/>
      <c r="Q596" s="840"/>
      <c r="R596" s="841">
        <v>1</v>
      </c>
      <c r="S596" s="842"/>
      <c r="T596" s="840"/>
      <c r="U596" s="843">
        <v>1</v>
      </c>
      <c r="V596" s="844">
        <f>SUM(J596:L596)*H596</f>
        <v>0</v>
      </c>
      <c r="W596" s="845">
        <f>SUM(M596:O596)*H596</f>
        <v>0.12</v>
      </c>
      <c r="X596" s="845">
        <f>SUM(P596:R596)*H596</f>
        <v>0.12</v>
      </c>
      <c r="Y596" s="845">
        <f>SUM(S596:U596)*H596</f>
        <v>0.12</v>
      </c>
      <c r="Z596" s="965">
        <f>MAX(V596:Y596)</f>
        <v>0.12</v>
      </c>
      <c r="AA596" s="1435"/>
      <c r="AB596" s="1276"/>
      <c r="AC596" s="980"/>
      <c r="AD596" s="1534" t="str">
        <f>+IF(Z597&gt;Z596,"SUPERADA",IF(Z597=Z596,"EQUILIBRADA",IF(Z597&lt;Z596,"PARA MEJORAR")))</f>
        <v>PARA MEJORAR</v>
      </c>
      <c r="AE596" s="1004"/>
    </row>
    <row r="597" spans="1:31" ht="24.95" customHeight="1" x14ac:dyDescent="0.2">
      <c r="A597" s="1249"/>
      <c r="B597" s="1412"/>
      <c r="C597" s="1200"/>
      <c r="D597" s="1200"/>
      <c r="E597" s="1200"/>
      <c r="F597" s="1200"/>
      <c r="G597" s="1189"/>
      <c r="H597" s="1190"/>
      <c r="I597" s="823" t="s">
        <v>601</v>
      </c>
      <c r="J597" s="824"/>
      <c r="K597" s="825"/>
      <c r="L597" s="826"/>
      <c r="M597" s="827"/>
      <c r="N597" s="825"/>
      <c r="O597" s="826">
        <v>0</v>
      </c>
      <c r="P597" s="827"/>
      <c r="Q597" s="825"/>
      <c r="R597" s="826"/>
      <c r="S597" s="827"/>
      <c r="T597" s="825"/>
      <c r="U597" s="828"/>
      <c r="V597" s="829">
        <f>SUM(J597:L597)*H596</f>
        <v>0</v>
      </c>
      <c r="W597" s="830">
        <f>SUM(M597:O597)*H596</f>
        <v>0</v>
      </c>
      <c r="X597" s="830">
        <f>SUM(P597:R597)*H596</f>
        <v>0</v>
      </c>
      <c r="Y597" s="830">
        <f>SUM(S597:U597)*H596</f>
        <v>0</v>
      </c>
      <c r="Z597" s="964">
        <f t="shared" ref="Z597" si="296">MAX(V597:Y597)</f>
        <v>0</v>
      </c>
      <c r="AA597" s="1435"/>
      <c r="AB597" s="1276"/>
      <c r="AC597" s="980"/>
      <c r="AD597" s="1534"/>
      <c r="AE597" s="1004"/>
    </row>
    <row r="598" spans="1:31" ht="24.95" customHeight="1" x14ac:dyDescent="0.2">
      <c r="A598" s="1249"/>
      <c r="B598" s="1412"/>
      <c r="C598" s="1200"/>
      <c r="D598" s="1200"/>
      <c r="E598" s="1200"/>
      <c r="F598" s="1200"/>
      <c r="G598" s="1189" t="s">
        <v>855</v>
      </c>
      <c r="H598" s="1190">
        <v>0.12</v>
      </c>
      <c r="I598" s="838" t="s">
        <v>600</v>
      </c>
      <c r="J598" s="839"/>
      <c r="K598" s="840"/>
      <c r="L598" s="841"/>
      <c r="M598" s="842"/>
      <c r="N598" s="840"/>
      <c r="O598" s="841"/>
      <c r="P598" s="842"/>
      <c r="Q598" s="840"/>
      <c r="R598" s="841">
        <v>1</v>
      </c>
      <c r="S598" s="842"/>
      <c r="T598" s="840"/>
      <c r="U598" s="843">
        <v>1</v>
      </c>
      <c r="V598" s="844">
        <f>SUM(J598:L598)*H598</f>
        <v>0</v>
      </c>
      <c r="W598" s="845">
        <f>SUM(M598:O598)*H598</f>
        <v>0</v>
      </c>
      <c r="X598" s="845">
        <f>SUM(P598:R598)*H598</f>
        <v>0.12</v>
      </c>
      <c r="Y598" s="845">
        <f>SUM(S598:U598)*H598</f>
        <v>0.12</v>
      </c>
      <c r="Z598" s="965">
        <f>MAX(V598:Y598)</f>
        <v>0.12</v>
      </c>
      <c r="AA598" s="1435"/>
      <c r="AB598" s="1276"/>
      <c r="AC598" s="980"/>
      <c r="AD598" s="1534" t="str">
        <f>+IF(Z599&gt;Z598,"SUPERADA",IF(Z599=Z598,"EQUILIBRADA",IF(Z599&lt;Z598,"PARA MEJORAR")))</f>
        <v>PARA MEJORAR</v>
      </c>
      <c r="AE598" s="1004"/>
    </row>
    <row r="599" spans="1:31" ht="24.95" customHeight="1" x14ac:dyDescent="0.2">
      <c r="A599" s="1249"/>
      <c r="B599" s="1412"/>
      <c r="C599" s="1200"/>
      <c r="D599" s="1200"/>
      <c r="E599" s="1200"/>
      <c r="F599" s="1200"/>
      <c r="G599" s="1189"/>
      <c r="H599" s="1190"/>
      <c r="I599" s="823" t="s">
        <v>601</v>
      </c>
      <c r="J599" s="824"/>
      <c r="K599" s="825"/>
      <c r="L599" s="826"/>
      <c r="M599" s="827"/>
      <c r="N599" s="825"/>
      <c r="O599" s="826"/>
      <c r="P599" s="827"/>
      <c r="Q599" s="825"/>
      <c r="R599" s="826"/>
      <c r="S599" s="827"/>
      <c r="T599" s="825"/>
      <c r="U599" s="828"/>
      <c r="V599" s="829">
        <f>SUM(J599:L599)*H598</f>
        <v>0</v>
      </c>
      <c r="W599" s="830">
        <f>SUM(M599:O599)*H598</f>
        <v>0</v>
      </c>
      <c r="X599" s="830">
        <f>SUM(P599:R599)*H598</f>
        <v>0</v>
      </c>
      <c r="Y599" s="830">
        <f>SUM(S599:U599)*H598</f>
        <v>0</v>
      </c>
      <c r="Z599" s="964">
        <f t="shared" ref="Z599" si="297">MAX(V599:Y599)</f>
        <v>0</v>
      </c>
      <c r="AA599" s="1435"/>
      <c r="AB599" s="1276"/>
      <c r="AC599" s="980"/>
      <c r="AD599" s="1534"/>
      <c r="AE599" s="1004"/>
    </row>
    <row r="600" spans="1:31" ht="24.95" customHeight="1" x14ac:dyDescent="0.2">
      <c r="A600" s="1249"/>
      <c r="B600" s="1412"/>
      <c r="C600" s="1200"/>
      <c r="D600" s="1200"/>
      <c r="E600" s="1200"/>
      <c r="F600" s="1200"/>
      <c r="G600" s="1189" t="s">
        <v>856</v>
      </c>
      <c r="H600" s="1190">
        <v>0.14000000000000001</v>
      </c>
      <c r="I600" s="838" t="s">
        <v>600</v>
      </c>
      <c r="J600" s="839"/>
      <c r="K600" s="840"/>
      <c r="L600" s="841"/>
      <c r="M600" s="842"/>
      <c r="N600" s="840"/>
      <c r="O600" s="841"/>
      <c r="P600" s="842"/>
      <c r="Q600" s="840"/>
      <c r="R600" s="841">
        <v>1</v>
      </c>
      <c r="S600" s="842"/>
      <c r="T600" s="840"/>
      <c r="U600" s="843">
        <v>1</v>
      </c>
      <c r="V600" s="844">
        <f>SUM(J600:L600)*H600</f>
        <v>0</v>
      </c>
      <c r="W600" s="845">
        <f>SUM(M600:O600)*H600</f>
        <v>0</v>
      </c>
      <c r="X600" s="845">
        <f>SUM(P600:R600)*H600</f>
        <v>0.14000000000000001</v>
      </c>
      <c r="Y600" s="845">
        <f>SUM(S600:U600)*H600</f>
        <v>0.14000000000000001</v>
      </c>
      <c r="Z600" s="965">
        <f>MAX(V600:Y600)</f>
        <v>0.14000000000000001</v>
      </c>
      <c r="AA600" s="1435"/>
      <c r="AB600" s="1276"/>
      <c r="AC600" s="980"/>
      <c r="AD600" s="1534" t="str">
        <f>+IF(Z601&gt;Z600,"SUPERADA",IF(Z601=Z600,"EQUILIBRADA",IF(Z601&lt;Z600,"PARA MEJORAR")))</f>
        <v>PARA MEJORAR</v>
      </c>
      <c r="AE600" s="1004"/>
    </row>
    <row r="601" spans="1:31" ht="24.95" customHeight="1" x14ac:dyDescent="0.2">
      <c r="A601" s="1249"/>
      <c r="B601" s="1412"/>
      <c r="C601" s="1200"/>
      <c r="D601" s="1200"/>
      <c r="E601" s="1200"/>
      <c r="F601" s="1200"/>
      <c r="G601" s="1189"/>
      <c r="H601" s="1190"/>
      <c r="I601" s="823" t="s">
        <v>601</v>
      </c>
      <c r="J601" s="824"/>
      <c r="K601" s="825"/>
      <c r="L601" s="826"/>
      <c r="M601" s="827"/>
      <c r="N601" s="825"/>
      <c r="O601" s="826"/>
      <c r="P601" s="827"/>
      <c r="Q601" s="825"/>
      <c r="R601" s="826"/>
      <c r="S601" s="827"/>
      <c r="T601" s="825"/>
      <c r="U601" s="828"/>
      <c r="V601" s="829">
        <f>SUM(J601:L601)*H600</f>
        <v>0</v>
      </c>
      <c r="W601" s="830">
        <f>SUM(M601:O601)*H600</f>
        <v>0</v>
      </c>
      <c r="X601" s="830">
        <f>SUM(P601:R601)*H600</f>
        <v>0</v>
      </c>
      <c r="Y601" s="830">
        <f>SUM(S601:U601)*H600</f>
        <v>0</v>
      </c>
      <c r="Z601" s="964">
        <f t="shared" ref="Z601" si="298">MAX(V601:Y601)</f>
        <v>0</v>
      </c>
      <c r="AA601" s="1435"/>
      <c r="AB601" s="1276"/>
      <c r="AC601" s="980"/>
      <c r="AD601" s="1534"/>
      <c r="AE601" s="1004"/>
    </row>
    <row r="602" spans="1:31" ht="24.95" customHeight="1" x14ac:dyDescent="0.2">
      <c r="A602" s="1249"/>
      <c r="B602" s="1412"/>
      <c r="C602" s="1200"/>
      <c r="D602" s="1200"/>
      <c r="E602" s="1200"/>
      <c r="F602" s="1200"/>
      <c r="G602" s="1189" t="s">
        <v>857</v>
      </c>
      <c r="H602" s="1190">
        <v>0.14000000000000001</v>
      </c>
      <c r="I602" s="838" t="s">
        <v>600</v>
      </c>
      <c r="J602" s="839"/>
      <c r="K602" s="840"/>
      <c r="L602" s="841"/>
      <c r="M602" s="842"/>
      <c r="N602" s="840"/>
      <c r="O602" s="841"/>
      <c r="P602" s="842"/>
      <c r="Q602" s="840"/>
      <c r="R602" s="841">
        <v>1</v>
      </c>
      <c r="S602" s="842"/>
      <c r="T602" s="840"/>
      <c r="U602" s="843">
        <v>1</v>
      </c>
      <c r="V602" s="844">
        <f>SUM(J602:L602)*H602</f>
        <v>0</v>
      </c>
      <c r="W602" s="845">
        <f>SUM(M602:O602)*H602</f>
        <v>0</v>
      </c>
      <c r="X602" s="845">
        <f>SUM(P602:R602)*H602</f>
        <v>0.14000000000000001</v>
      </c>
      <c r="Y602" s="845">
        <f>SUM(S602:U602)*H602</f>
        <v>0.14000000000000001</v>
      </c>
      <c r="Z602" s="965">
        <f>MAX(V602:Y602)</f>
        <v>0.14000000000000001</v>
      </c>
      <c r="AA602" s="1435"/>
      <c r="AB602" s="1276"/>
      <c r="AC602" s="980"/>
      <c r="AD602" s="1534" t="str">
        <f>+IF(Z603&gt;Z602,"SUPERADA",IF(Z603=Z602,"EQUILIBRADA",IF(Z603&lt;Z602,"PARA MEJORAR")))</f>
        <v>PARA MEJORAR</v>
      </c>
      <c r="AE602" s="1004"/>
    </row>
    <row r="603" spans="1:31" ht="24.95" customHeight="1" x14ac:dyDescent="0.2">
      <c r="A603" s="1249"/>
      <c r="B603" s="1412"/>
      <c r="C603" s="1200"/>
      <c r="D603" s="1200"/>
      <c r="E603" s="1200"/>
      <c r="F603" s="1200"/>
      <c r="G603" s="1189"/>
      <c r="H603" s="1190"/>
      <c r="I603" s="823" t="s">
        <v>601</v>
      </c>
      <c r="J603" s="824"/>
      <c r="K603" s="825"/>
      <c r="L603" s="826"/>
      <c r="M603" s="827"/>
      <c r="N603" s="825"/>
      <c r="O603" s="826"/>
      <c r="P603" s="827"/>
      <c r="Q603" s="825"/>
      <c r="R603" s="826"/>
      <c r="S603" s="827"/>
      <c r="T603" s="825"/>
      <c r="U603" s="828"/>
      <c r="V603" s="829">
        <f>SUM(J603:L603)*H602</f>
        <v>0</v>
      </c>
      <c r="W603" s="830">
        <f>SUM(M603:O603)*H602</f>
        <v>0</v>
      </c>
      <c r="X603" s="830">
        <f>SUM(P603:R603)*H602</f>
        <v>0</v>
      </c>
      <c r="Y603" s="830">
        <f>SUM(S603:U603)*H602</f>
        <v>0</v>
      </c>
      <c r="Z603" s="964">
        <f t="shared" ref="Z603" si="299">MAX(V603:Y603)</f>
        <v>0</v>
      </c>
      <c r="AA603" s="1435"/>
      <c r="AB603" s="1276"/>
      <c r="AC603" s="980"/>
      <c r="AD603" s="1534"/>
      <c r="AE603" s="1004"/>
    </row>
    <row r="604" spans="1:31" ht="24.95" customHeight="1" x14ac:dyDescent="0.2">
      <c r="A604" s="1249"/>
      <c r="B604" s="1412"/>
      <c r="C604" s="1200"/>
      <c r="D604" s="1200"/>
      <c r="E604" s="1200"/>
      <c r="F604" s="1200"/>
      <c r="G604" s="1189" t="s">
        <v>858</v>
      </c>
      <c r="H604" s="1190">
        <v>0.12</v>
      </c>
      <c r="I604" s="838" t="s">
        <v>600</v>
      </c>
      <c r="J604" s="839"/>
      <c r="K604" s="840"/>
      <c r="L604" s="841"/>
      <c r="M604" s="842"/>
      <c r="N604" s="840"/>
      <c r="O604" s="841"/>
      <c r="P604" s="842"/>
      <c r="Q604" s="840"/>
      <c r="R604" s="841">
        <v>1</v>
      </c>
      <c r="S604" s="842"/>
      <c r="T604" s="840"/>
      <c r="U604" s="843">
        <v>1</v>
      </c>
      <c r="V604" s="844">
        <f>SUM(J604:L604)*H604</f>
        <v>0</v>
      </c>
      <c r="W604" s="845">
        <f>SUM(M604:O604)*H604</f>
        <v>0</v>
      </c>
      <c r="X604" s="845">
        <f>SUM(P604:R604)*H604</f>
        <v>0.12</v>
      </c>
      <c r="Y604" s="845">
        <f>SUM(S604:U604)*H604</f>
        <v>0.12</v>
      </c>
      <c r="Z604" s="965">
        <f>MAX(V604:Y604)</f>
        <v>0.12</v>
      </c>
      <c r="AA604" s="1435"/>
      <c r="AB604" s="1276"/>
      <c r="AC604" s="980"/>
      <c r="AD604" s="1534" t="str">
        <f>+IF(Z605&gt;Z604,"SUPERADA",IF(Z605=Z604,"EQUILIBRADA",IF(Z605&lt;Z604,"PARA MEJORAR")))</f>
        <v>PARA MEJORAR</v>
      </c>
      <c r="AE604" s="1004"/>
    </row>
    <row r="605" spans="1:31" ht="24.95" customHeight="1" thickBot="1" x14ac:dyDescent="0.25">
      <c r="A605" s="1249"/>
      <c r="B605" s="1412"/>
      <c r="C605" s="1200"/>
      <c r="D605" s="1200"/>
      <c r="E605" s="1200"/>
      <c r="F605" s="1203"/>
      <c r="G605" s="1198"/>
      <c r="H605" s="1197"/>
      <c r="I605" s="847" t="s">
        <v>601</v>
      </c>
      <c r="J605" s="848"/>
      <c r="K605" s="849"/>
      <c r="L605" s="850"/>
      <c r="M605" s="851"/>
      <c r="N605" s="849"/>
      <c r="O605" s="850"/>
      <c r="P605" s="851"/>
      <c r="Q605" s="849"/>
      <c r="R605" s="850"/>
      <c r="S605" s="851"/>
      <c r="T605" s="849"/>
      <c r="U605" s="852"/>
      <c r="V605" s="853">
        <f>SUM(J605:L605)*H604</f>
        <v>0</v>
      </c>
      <c r="W605" s="854">
        <f>SUM(M605:O605)*H604</f>
        <v>0</v>
      </c>
      <c r="X605" s="854">
        <f>SUM(P605:R605)*H604</f>
        <v>0</v>
      </c>
      <c r="Y605" s="854">
        <f>SUM(S605:U605)*H604</f>
        <v>0</v>
      </c>
      <c r="Z605" s="966">
        <f t="shared" ref="Z605" si="300">MAX(V605:Y605)</f>
        <v>0</v>
      </c>
      <c r="AA605" s="1435"/>
      <c r="AB605" s="1277"/>
      <c r="AC605" s="981"/>
      <c r="AD605" s="1535"/>
      <c r="AE605" s="1004"/>
    </row>
    <row r="606" spans="1:31" ht="24.95" customHeight="1" x14ac:dyDescent="0.2">
      <c r="A606" s="1249"/>
      <c r="B606" s="1412"/>
      <c r="C606" s="1199" t="s">
        <v>77</v>
      </c>
      <c r="D606" s="1199" t="s">
        <v>78</v>
      </c>
      <c r="E606" s="1199" t="s">
        <v>89</v>
      </c>
      <c r="F606" s="1200" t="s">
        <v>473</v>
      </c>
      <c r="G606" s="1201" t="s">
        <v>859</v>
      </c>
      <c r="H606" s="1202">
        <v>0.03</v>
      </c>
      <c r="I606" s="832" t="s">
        <v>600</v>
      </c>
      <c r="J606" s="833"/>
      <c r="K606" s="834"/>
      <c r="L606" s="835">
        <v>1</v>
      </c>
      <c r="M606" s="836"/>
      <c r="N606" s="834"/>
      <c r="O606" s="835">
        <v>1</v>
      </c>
      <c r="P606" s="836"/>
      <c r="Q606" s="834"/>
      <c r="R606" s="835">
        <v>1</v>
      </c>
      <c r="S606" s="836"/>
      <c r="T606" s="834"/>
      <c r="U606" s="837">
        <v>1</v>
      </c>
      <c r="V606" s="821">
        <f>SUM(J606:L606)*H606</f>
        <v>0.03</v>
      </c>
      <c r="W606" s="822">
        <f>SUM(M606:O606)*H606</f>
        <v>0.03</v>
      </c>
      <c r="X606" s="822">
        <f>SUM(P606:R606)*H606</f>
        <v>0.03</v>
      </c>
      <c r="Y606" s="822">
        <f>SUM(S606:U606)*H606</f>
        <v>0.03</v>
      </c>
      <c r="Z606" s="963">
        <f>MAX(V606:Y606)</f>
        <v>0.03</v>
      </c>
      <c r="AA606" s="1435"/>
      <c r="AB606" s="1275">
        <v>84</v>
      </c>
      <c r="AC606" s="979"/>
      <c r="AD606" s="1533" t="str">
        <f>+IF(Z607&gt;Z606,"SUPERADA",IF(Z607=Z606,"EQUILIBRADA",IF(Z607&lt;Z606,"PARA MEJORAR")))</f>
        <v>EQUILIBRADA</v>
      </c>
      <c r="AE606" s="1004"/>
    </row>
    <row r="607" spans="1:31" ht="24.95" customHeight="1" x14ac:dyDescent="0.2">
      <c r="A607" s="1249"/>
      <c r="B607" s="1412"/>
      <c r="C607" s="1200"/>
      <c r="D607" s="1200"/>
      <c r="E607" s="1200"/>
      <c r="F607" s="1200"/>
      <c r="G607" s="1189"/>
      <c r="H607" s="1190"/>
      <c r="I607" s="823" t="s">
        <v>601</v>
      </c>
      <c r="J607" s="824"/>
      <c r="K607" s="825"/>
      <c r="L607" s="826">
        <v>1</v>
      </c>
      <c r="M607" s="827"/>
      <c r="N607" s="825"/>
      <c r="O607" s="826">
        <v>1</v>
      </c>
      <c r="P607" s="827"/>
      <c r="Q607" s="825"/>
      <c r="R607" s="826"/>
      <c r="S607" s="827"/>
      <c r="T607" s="825"/>
      <c r="U607" s="828"/>
      <c r="V607" s="829">
        <f>SUM(J607:L607)*H606</f>
        <v>0.03</v>
      </c>
      <c r="W607" s="830">
        <f>SUM(M607:O607)*H606</f>
        <v>0.03</v>
      </c>
      <c r="X607" s="830">
        <f>SUM(P607:R607)*H606</f>
        <v>0</v>
      </c>
      <c r="Y607" s="830">
        <f>SUM(S607:U607)*H606</f>
        <v>0</v>
      </c>
      <c r="Z607" s="964">
        <f t="shared" ref="Z607" si="301">MAX(V607:Y607)</f>
        <v>0.03</v>
      </c>
      <c r="AA607" s="1435"/>
      <c r="AB607" s="1276"/>
      <c r="AC607" s="980"/>
      <c r="AD607" s="1534"/>
      <c r="AE607" s="1004"/>
    </row>
    <row r="608" spans="1:31" ht="24.95" customHeight="1" x14ac:dyDescent="0.2">
      <c r="A608" s="1249"/>
      <c r="B608" s="1412"/>
      <c r="C608" s="1200"/>
      <c r="D608" s="1200"/>
      <c r="E608" s="1200"/>
      <c r="F608" s="1200"/>
      <c r="G608" s="1189" t="s">
        <v>860</v>
      </c>
      <c r="H608" s="1190">
        <v>0.02</v>
      </c>
      <c r="I608" s="838" t="s">
        <v>600</v>
      </c>
      <c r="J608" s="839"/>
      <c r="K608" s="840"/>
      <c r="L608" s="841">
        <v>1</v>
      </c>
      <c r="M608" s="842"/>
      <c r="N608" s="840"/>
      <c r="O608" s="841">
        <v>1</v>
      </c>
      <c r="P608" s="842"/>
      <c r="Q608" s="840"/>
      <c r="R608" s="841">
        <v>1</v>
      </c>
      <c r="S608" s="842"/>
      <c r="T608" s="840"/>
      <c r="U608" s="843">
        <v>1</v>
      </c>
      <c r="V608" s="844">
        <f>SUM(J608:L608)*H608</f>
        <v>0.02</v>
      </c>
      <c r="W608" s="845">
        <f>SUM(M608:O608)*H608</f>
        <v>0.02</v>
      </c>
      <c r="X608" s="845">
        <f>SUM(P608:R608)*H608</f>
        <v>0.02</v>
      </c>
      <c r="Y608" s="845">
        <f>SUM(S608:U608)*H608</f>
        <v>0.02</v>
      </c>
      <c r="Z608" s="965">
        <f>MAX(V608:Y608)</f>
        <v>0.02</v>
      </c>
      <c r="AA608" s="1435"/>
      <c r="AB608" s="1276"/>
      <c r="AC608" s="980"/>
      <c r="AD608" s="1534" t="str">
        <f>+IF(Z609&gt;Z608,"SUPERADA",IF(Z609=Z608,"EQUILIBRADA",IF(Z609&lt;Z608,"PARA MEJORAR")))</f>
        <v>EQUILIBRADA</v>
      </c>
      <c r="AE608" s="1004"/>
    </row>
    <row r="609" spans="1:31" ht="24.95" customHeight="1" x14ac:dyDescent="0.2">
      <c r="A609" s="1249"/>
      <c r="B609" s="1412"/>
      <c r="C609" s="1200"/>
      <c r="D609" s="1200"/>
      <c r="E609" s="1200"/>
      <c r="F609" s="1200"/>
      <c r="G609" s="1189"/>
      <c r="H609" s="1190"/>
      <c r="I609" s="823" t="s">
        <v>601</v>
      </c>
      <c r="J609" s="824"/>
      <c r="K609" s="825"/>
      <c r="L609" s="826">
        <v>1</v>
      </c>
      <c r="M609" s="827"/>
      <c r="N609" s="825"/>
      <c r="O609" s="826">
        <v>1</v>
      </c>
      <c r="P609" s="827"/>
      <c r="Q609" s="825"/>
      <c r="R609" s="826"/>
      <c r="S609" s="827"/>
      <c r="T609" s="825"/>
      <c r="U609" s="828"/>
      <c r="V609" s="829">
        <f>SUM(J609:L609)*H608</f>
        <v>0.02</v>
      </c>
      <c r="W609" s="830">
        <f>SUM(M609:O609)*H608</f>
        <v>0.02</v>
      </c>
      <c r="X609" s="830">
        <f>SUM(P609:R609)*H608</f>
        <v>0</v>
      </c>
      <c r="Y609" s="830">
        <f>SUM(S609:U609)*H608</f>
        <v>0</v>
      </c>
      <c r="Z609" s="964">
        <f t="shared" ref="Z609" si="302">MAX(V609:Y609)</f>
        <v>0.02</v>
      </c>
      <c r="AA609" s="1435"/>
      <c r="AB609" s="1276"/>
      <c r="AC609" s="980"/>
      <c r="AD609" s="1534"/>
      <c r="AE609" s="1004"/>
    </row>
    <row r="610" spans="1:31" ht="24.95" customHeight="1" x14ac:dyDescent="0.2">
      <c r="A610" s="1249"/>
      <c r="B610" s="1412"/>
      <c r="C610" s="1200"/>
      <c r="D610" s="1200"/>
      <c r="E610" s="1200"/>
      <c r="F610" s="1200"/>
      <c r="G610" s="1189" t="s">
        <v>861</v>
      </c>
      <c r="H610" s="1190">
        <v>0.2</v>
      </c>
      <c r="I610" s="838" t="s">
        <v>600</v>
      </c>
      <c r="J610" s="839"/>
      <c r="K610" s="840"/>
      <c r="L610" s="841"/>
      <c r="M610" s="842"/>
      <c r="N610" s="840"/>
      <c r="O610" s="841">
        <v>1</v>
      </c>
      <c r="P610" s="842"/>
      <c r="Q610" s="840"/>
      <c r="R610" s="841">
        <v>1</v>
      </c>
      <c r="S610" s="842"/>
      <c r="T610" s="840"/>
      <c r="U610" s="843">
        <v>1</v>
      </c>
      <c r="V610" s="844">
        <f>SUM(J610:L610)*H610</f>
        <v>0</v>
      </c>
      <c r="W610" s="845">
        <f>SUM(M610:O610)*H610</f>
        <v>0.2</v>
      </c>
      <c r="X610" s="845">
        <f>SUM(P610:R610)*H610</f>
        <v>0.2</v>
      </c>
      <c r="Y610" s="845">
        <f>SUM(S610:U610)*H610</f>
        <v>0.2</v>
      </c>
      <c r="Z610" s="965">
        <f>MAX(V610:Y610)</f>
        <v>0.2</v>
      </c>
      <c r="AA610" s="1435"/>
      <c r="AB610" s="1276"/>
      <c r="AC610" s="980"/>
      <c r="AD610" s="1534" t="str">
        <f>+IF(Z611&gt;Z610,"SUPERADA",IF(Z611=Z610,"EQUILIBRADA",IF(Z611&lt;Z610,"PARA MEJORAR")))</f>
        <v>PARA MEJORAR</v>
      </c>
      <c r="AE610" s="1004"/>
    </row>
    <row r="611" spans="1:31" ht="24.95" customHeight="1" x14ac:dyDescent="0.2">
      <c r="A611" s="1249"/>
      <c r="B611" s="1412"/>
      <c r="C611" s="1200"/>
      <c r="D611" s="1200"/>
      <c r="E611" s="1200"/>
      <c r="F611" s="1200"/>
      <c r="G611" s="1189"/>
      <c r="H611" s="1190"/>
      <c r="I611" s="823" t="s">
        <v>601</v>
      </c>
      <c r="J611" s="824"/>
      <c r="K611" s="825"/>
      <c r="L611" s="826"/>
      <c r="M611" s="827"/>
      <c r="N611" s="825"/>
      <c r="O611" s="826">
        <v>0.61</v>
      </c>
      <c r="P611" s="827"/>
      <c r="Q611" s="825"/>
      <c r="R611" s="826"/>
      <c r="S611" s="827"/>
      <c r="T611" s="825"/>
      <c r="U611" s="828"/>
      <c r="V611" s="829">
        <f>SUM(J611:L611)*H610</f>
        <v>0</v>
      </c>
      <c r="W611" s="830">
        <f>SUM(M611:O611)*H610</f>
        <v>0.122</v>
      </c>
      <c r="X611" s="830">
        <f>SUM(P611:R611)*H610</f>
        <v>0</v>
      </c>
      <c r="Y611" s="830">
        <f>SUM(S611:U611)*H610</f>
        <v>0</v>
      </c>
      <c r="Z611" s="964">
        <f t="shared" ref="Z611" si="303">MAX(V611:Y611)</f>
        <v>0.122</v>
      </c>
      <c r="AA611" s="1435"/>
      <c r="AB611" s="1276"/>
      <c r="AC611" s="980"/>
      <c r="AD611" s="1534"/>
      <c r="AE611" s="1004"/>
    </row>
    <row r="612" spans="1:31" ht="24.95" customHeight="1" x14ac:dyDescent="0.2">
      <c r="A612" s="1249"/>
      <c r="B612" s="1412"/>
      <c r="C612" s="1200"/>
      <c r="D612" s="1200"/>
      <c r="E612" s="1200"/>
      <c r="F612" s="1200"/>
      <c r="G612" s="1189" t="s">
        <v>862</v>
      </c>
      <c r="H612" s="1190">
        <v>0.1</v>
      </c>
      <c r="I612" s="838" t="s">
        <v>600</v>
      </c>
      <c r="J612" s="839"/>
      <c r="K612" s="840"/>
      <c r="L612" s="841"/>
      <c r="M612" s="842"/>
      <c r="N612" s="840"/>
      <c r="O612" s="841">
        <v>1</v>
      </c>
      <c r="P612" s="842"/>
      <c r="Q612" s="840"/>
      <c r="R612" s="841">
        <v>1</v>
      </c>
      <c r="S612" s="842"/>
      <c r="T612" s="840"/>
      <c r="U612" s="843">
        <v>1</v>
      </c>
      <c r="V612" s="844">
        <f>SUM(J612:L612)*H612</f>
        <v>0</v>
      </c>
      <c r="W612" s="845">
        <f>SUM(M612:O612)*H612</f>
        <v>0.1</v>
      </c>
      <c r="X612" s="845">
        <f>SUM(P612:R612)*H612</f>
        <v>0.1</v>
      </c>
      <c r="Y612" s="845">
        <f>SUM(S612:U612)*H612</f>
        <v>0.1</v>
      </c>
      <c r="Z612" s="965">
        <f>MAX(V612:Y612)</f>
        <v>0.1</v>
      </c>
      <c r="AA612" s="1435"/>
      <c r="AB612" s="1276"/>
      <c r="AC612" s="980"/>
      <c r="AD612" s="1534" t="str">
        <f>+IF(Z613&gt;Z612,"SUPERADA",IF(Z613=Z612,"EQUILIBRADA",IF(Z613&lt;Z612,"PARA MEJORAR")))</f>
        <v>PARA MEJORAR</v>
      </c>
      <c r="AE612" s="1004"/>
    </row>
    <row r="613" spans="1:31" ht="24.95" customHeight="1" x14ac:dyDescent="0.2">
      <c r="A613" s="1249"/>
      <c r="B613" s="1412"/>
      <c r="C613" s="1200"/>
      <c r="D613" s="1200"/>
      <c r="E613" s="1200"/>
      <c r="F613" s="1200"/>
      <c r="G613" s="1189"/>
      <c r="H613" s="1190"/>
      <c r="I613" s="823" t="s">
        <v>601</v>
      </c>
      <c r="J613" s="824"/>
      <c r="K613" s="825"/>
      <c r="L613" s="826"/>
      <c r="M613" s="827"/>
      <c r="N613" s="825"/>
      <c r="O613" s="826">
        <v>0.6</v>
      </c>
      <c r="P613" s="827"/>
      <c r="Q613" s="825"/>
      <c r="R613" s="826"/>
      <c r="S613" s="827"/>
      <c r="T613" s="825"/>
      <c r="U613" s="828"/>
      <c r="V613" s="829">
        <f>SUM(J613:L613)*H612</f>
        <v>0</v>
      </c>
      <c r="W613" s="830">
        <f>SUM(M613:O613)*H612</f>
        <v>0.06</v>
      </c>
      <c r="X613" s="830">
        <f>SUM(P613:R613)*H612</f>
        <v>0</v>
      </c>
      <c r="Y613" s="830">
        <f>SUM(S613:U613)*H612</f>
        <v>0</v>
      </c>
      <c r="Z613" s="964">
        <f t="shared" ref="Z613" si="304">MAX(V613:Y613)</f>
        <v>0.06</v>
      </c>
      <c r="AA613" s="1435"/>
      <c r="AB613" s="1276"/>
      <c r="AC613" s="980"/>
      <c r="AD613" s="1534"/>
      <c r="AE613" s="1004"/>
    </row>
    <row r="614" spans="1:31" ht="24.95" customHeight="1" x14ac:dyDescent="0.2">
      <c r="A614" s="1249"/>
      <c r="B614" s="1412"/>
      <c r="C614" s="1200"/>
      <c r="D614" s="1200"/>
      <c r="E614" s="1200"/>
      <c r="F614" s="1200"/>
      <c r="G614" s="1189" t="s">
        <v>863</v>
      </c>
      <c r="H614" s="1190">
        <v>0.1</v>
      </c>
      <c r="I614" s="838" t="s">
        <v>600</v>
      </c>
      <c r="J614" s="839"/>
      <c r="K614" s="840"/>
      <c r="L614" s="841"/>
      <c r="M614" s="842"/>
      <c r="N614" s="840"/>
      <c r="O614" s="841">
        <v>1</v>
      </c>
      <c r="P614" s="842"/>
      <c r="Q614" s="840"/>
      <c r="R614" s="841">
        <v>1</v>
      </c>
      <c r="S614" s="842"/>
      <c r="T614" s="840"/>
      <c r="U614" s="843">
        <v>1</v>
      </c>
      <c r="V614" s="844">
        <f>SUM(J614:L614)*H614</f>
        <v>0</v>
      </c>
      <c r="W614" s="845">
        <f>SUM(M614:O614)*H614</f>
        <v>0.1</v>
      </c>
      <c r="X614" s="845">
        <f>SUM(P614:R614)*H614</f>
        <v>0.1</v>
      </c>
      <c r="Y614" s="845">
        <f>SUM(S614:U614)*H614</f>
        <v>0.1</v>
      </c>
      <c r="Z614" s="965">
        <f>MAX(V614:Y614)</f>
        <v>0.1</v>
      </c>
      <c r="AA614" s="1435"/>
      <c r="AB614" s="1276"/>
      <c r="AC614" s="980"/>
      <c r="AD614" s="1534" t="str">
        <f>+IF(Z615&gt;Z614,"SUPERADA",IF(Z615=Z614,"EQUILIBRADA",IF(Z615&lt;Z614,"PARA MEJORAR")))</f>
        <v>EQUILIBRADA</v>
      </c>
      <c r="AE614" s="1004"/>
    </row>
    <row r="615" spans="1:31" ht="24.95" customHeight="1" x14ac:dyDescent="0.2">
      <c r="A615" s="1249"/>
      <c r="B615" s="1412"/>
      <c r="C615" s="1200"/>
      <c r="D615" s="1200"/>
      <c r="E615" s="1200"/>
      <c r="F615" s="1200"/>
      <c r="G615" s="1189"/>
      <c r="H615" s="1190"/>
      <c r="I615" s="823" t="s">
        <v>601</v>
      </c>
      <c r="J615" s="824"/>
      <c r="K615" s="825"/>
      <c r="L615" s="826"/>
      <c r="M615" s="827"/>
      <c r="N615" s="825"/>
      <c r="O615" s="826">
        <v>1</v>
      </c>
      <c r="P615" s="827"/>
      <c r="Q615" s="825"/>
      <c r="R615" s="826"/>
      <c r="S615" s="827"/>
      <c r="T615" s="825"/>
      <c r="U615" s="828"/>
      <c r="V615" s="829">
        <f>SUM(J615:L615)*H614</f>
        <v>0</v>
      </c>
      <c r="W615" s="830">
        <f>SUM(M615:O615)*H614</f>
        <v>0.1</v>
      </c>
      <c r="X615" s="830">
        <f>SUM(P615:R615)*H614</f>
        <v>0</v>
      </c>
      <c r="Y615" s="830">
        <f>SUM(S615:U615)*H614</f>
        <v>0</v>
      </c>
      <c r="Z615" s="964">
        <f t="shared" ref="Z615" si="305">MAX(V615:Y615)</f>
        <v>0.1</v>
      </c>
      <c r="AA615" s="1435"/>
      <c r="AB615" s="1276"/>
      <c r="AC615" s="980"/>
      <c r="AD615" s="1534"/>
      <c r="AE615" s="1004"/>
    </row>
    <row r="616" spans="1:31" ht="24.95" customHeight="1" x14ac:dyDescent="0.2">
      <c r="A616" s="1249"/>
      <c r="B616" s="1412"/>
      <c r="C616" s="1200"/>
      <c r="D616" s="1200"/>
      <c r="E616" s="1200"/>
      <c r="F616" s="1200"/>
      <c r="G616" s="1189" t="s">
        <v>864</v>
      </c>
      <c r="H616" s="1190">
        <v>0.35</v>
      </c>
      <c r="I616" s="838" t="s">
        <v>600</v>
      </c>
      <c r="J616" s="839"/>
      <c r="K616" s="840"/>
      <c r="L616" s="841">
        <v>0.2</v>
      </c>
      <c r="M616" s="842"/>
      <c r="N616" s="840"/>
      <c r="O616" s="841">
        <v>1</v>
      </c>
      <c r="P616" s="842"/>
      <c r="Q616" s="840"/>
      <c r="R616" s="841">
        <v>1</v>
      </c>
      <c r="S616" s="842"/>
      <c r="T616" s="840"/>
      <c r="U616" s="843">
        <v>1</v>
      </c>
      <c r="V616" s="844">
        <f>SUM(J616:L616)*H616</f>
        <v>6.9999999999999993E-2</v>
      </c>
      <c r="W616" s="845">
        <f>SUM(M616:O616)*H616</f>
        <v>0.35</v>
      </c>
      <c r="X616" s="845">
        <f>SUM(P616:R616)*H616</f>
        <v>0.35</v>
      </c>
      <c r="Y616" s="845">
        <f>SUM(S616:U616)*H616</f>
        <v>0.35</v>
      </c>
      <c r="Z616" s="965">
        <f>MAX(V616:Y616)</f>
        <v>0.35</v>
      </c>
      <c r="AA616" s="1435"/>
      <c r="AB616" s="1276"/>
      <c r="AC616" s="980"/>
      <c r="AD616" s="1534" t="str">
        <f>+IF(Z617&gt;Z616,"SUPERADA",IF(Z617=Z616,"EQUILIBRADA",IF(Z617&lt;Z616,"PARA MEJORAR")))</f>
        <v>PARA MEJORAR</v>
      </c>
      <c r="AE616" s="1004"/>
    </row>
    <row r="617" spans="1:31" ht="24.95" customHeight="1" x14ac:dyDescent="0.2">
      <c r="A617" s="1249"/>
      <c r="B617" s="1412"/>
      <c r="C617" s="1200"/>
      <c r="D617" s="1200"/>
      <c r="E617" s="1200"/>
      <c r="F617" s="1200"/>
      <c r="G617" s="1189"/>
      <c r="H617" s="1190"/>
      <c r="I617" s="823" t="s">
        <v>601</v>
      </c>
      <c r="J617" s="824"/>
      <c r="K617" s="825"/>
      <c r="L617" s="826">
        <v>0.2</v>
      </c>
      <c r="M617" s="827"/>
      <c r="N617" s="825"/>
      <c r="O617" s="826">
        <v>0.8</v>
      </c>
      <c r="P617" s="827"/>
      <c r="Q617" s="825"/>
      <c r="R617" s="826"/>
      <c r="S617" s="827"/>
      <c r="T617" s="825"/>
      <c r="U617" s="828"/>
      <c r="V617" s="829">
        <f>SUM(J617:L617)*H616</f>
        <v>6.9999999999999993E-2</v>
      </c>
      <c r="W617" s="830">
        <f>SUM(M617:O617)*H616</f>
        <v>0.27999999999999997</v>
      </c>
      <c r="X617" s="830">
        <f>SUM(P617:R617)*H616</f>
        <v>0</v>
      </c>
      <c r="Y617" s="830">
        <f>SUM(S617:U617)*H616</f>
        <v>0</v>
      </c>
      <c r="Z617" s="964">
        <f t="shared" ref="Z617" si="306">MAX(V617:Y617)</f>
        <v>0.27999999999999997</v>
      </c>
      <c r="AA617" s="1435"/>
      <c r="AB617" s="1276"/>
      <c r="AC617" s="980"/>
      <c r="AD617" s="1534"/>
      <c r="AE617" s="1004"/>
    </row>
    <row r="618" spans="1:31" ht="24.95" customHeight="1" x14ac:dyDescent="0.2">
      <c r="A618" s="1249"/>
      <c r="B618" s="1412"/>
      <c r="C618" s="1200"/>
      <c r="D618" s="1200"/>
      <c r="E618" s="1200"/>
      <c r="F618" s="1200"/>
      <c r="G618" s="1189" t="s">
        <v>865</v>
      </c>
      <c r="H618" s="1190">
        <v>0.1</v>
      </c>
      <c r="I618" s="838" t="s">
        <v>600</v>
      </c>
      <c r="J618" s="839"/>
      <c r="K618" s="840"/>
      <c r="L618" s="841"/>
      <c r="M618" s="842"/>
      <c r="N618" s="840"/>
      <c r="O618" s="841"/>
      <c r="P618" s="842"/>
      <c r="Q618" s="840"/>
      <c r="R618" s="841">
        <v>0.7</v>
      </c>
      <c r="S618" s="842"/>
      <c r="T618" s="840"/>
      <c r="U618" s="843">
        <v>1</v>
      </c>
      <c r="V618" s="844">
        <f>SUM(J618:L618)*H618</f>
        <v>0</v>
      </c>
      <c r="W618" s="845">
        <f>SUM(M618:O618)*H618</f>
        <v>0</v>
      </c>
      <c r="X618" s="845">
        <f>SUM(P618:R618)*H618</f>
        <v>6.9999999999999993E-2</v>
      </c>
      <c r="Y618" s="845">
        <f>SUM(S618:U618)*H618</f>
        <v>0.1</v>
      </c>
      <c r="Z618" s="965">
        <f>MAX(V618:Y618)</f>
        <v>0.1</v>
      </c>
      <c r="AA618" s="1435"/>
      <c r="AB618" s="1276"/>
      <c r="AC618" s="980"/>
      <c r="AD618" s="1534" t="str">
        <f>+IF(Z619&gt;Z618,"SUPERADA",IF(Z619=Z618,"EQUILIBRADA",IF(Z619&lt;Z618,"PARA MEJORAR")))</f>
        <v>PARA MEJORAR</v>
      </c>
      <c r="AE618" s="1004"/>
    </row>
    <row r="619" spans="1:31" ht="24.95" customHeight="1" x14ac:dyDescent="0.2">
      <c r="A619" s="1249"/>
      <c r="B619" s="1412"/>
      <c r="C619" s="1200"/>
      <c r="D619" s="1200"/>
      <c r="E619" s="1200"/>
      <c r="F619" s="1200"/>
      <c r="G619" s="1189"/>
      <c r="H619" s="1190"/>
      <c r="I619" s="823" t="s">
        <v>601</v>
      </c>
      <c r="J619" s="824"/>
      <c r="K619" s="825"/>
      <c r="L619" s="826"/>
      <c r="M619" s="827"/>
      <c r="N619" s="825"/>
      <c r="O619" s="826"/>
      <c r="P619" s="827"/>
      <c r="Q619" s="825"/>
      <c r="R619" s="826"/>
      <c r="S619" s="827"/>
      <c r="T619" s="825"/>
      <c r="U619" s="828"/>
      <c r="V619" s="829">
        <f>SUM(J619:L619)*H618</f>
        <v>0</v>
      </c>
      <c r="W619" s="830">
        <f>SUM(M619:O619)*H618</f>
        <v>0</v>
      </c>
      <c r="X619" s="830">
        <f>SUM(P619:R619)*H618</f>
        <v>0</v>
      </c>
      <c r="Y619" s="830">
        <f>SUM(S619:U619)*H618</f>
        <v>0</v>
      </c>
      <c r="Z619" s="964">
        <f t="shared" ref="Z619" si="307">MAX(V619:Y619)</f>
        <v>0</v>
      </c>
      <c r="AA619" s="1435"/>
      <c r="AB619" s="1276"/>
      <c r="AC619" s="980"/>
      <c r="AD619" s="1534"/>
      <c r="AE619" s="1004"/>
    </row>
    <row r="620" spans="1:31" ht="24.95" customHeight="1" x14ac:dyDescent="0.2">
      <c r="A620" s="1249"/>
      <c r="B620" s="1412"/>
      <c r="C620" s="1200"/>
      <c r="D620" s="1200"/>
      <c r="E620" s="1200"/>
      <c r="F620" s="1200"/>
      <c r="G620" s="1189" t="s">
        <v>866</v>
      </c>
      <c r="H620" s="1190">
        <v>0.1</v>
      </c>
      <c r="I620" s="838" t="s">
        <v>600</v>
      </c>
      <c r="J620" s="839"/>
      <c r="K620" s="840"/>
      <c r="L620" s="841"/>
      <c r="M620" s="842"/>
      <c r="N620" s="840"/>
      <c r="O620" s="841"/>
      <c r="P620" s="842"/>
      <c r="Q620" s="840"/>
      <c r="R620" s="841">
        <v>1</v>
      </c>
      <c r="S620" s="842"/>
      <c r="T620" s="840"/>
      <c r="U620" s="843">
        <v>1</v>
      </c>
      <c r="V620" s="844">
        <f>SUM(J620:L620)*H620</f>
        <v>0</v>
      </c>
      <c r="W620" s="845">
        <f>SUM(M620:O620)*H620</f>
        <v>0</v>
      </c>
      <c r="X620" s="845">
        <f>SUM(P620:R620)*H620</f>
        <v>0.1</v>
      </c>
      <c r="Y620" s="845">
        <f>SUM(S620:U620)*H620</f>
        <v>0.1</v>
      </c>
      <c r="Z620" s="965">
        <f>MAX(V620:Y620)</f>
        <v>0.1</v>
      </c>
      <c r="AA620" s="1435"/>
      <c r="AB620" s="1276"/>
      <c r="AC620" s="980"/>
      <c r="AD620" s="1534" t="str">
        <f>+IF(Z621&gt;Z620,"SUPERADA",IF(Z621=Z620,"EQUILIBRADA",IF(Z621&lt;Z620,"PARA MEJORAR")))</f>
        <v>PARA MEJORAR</v>
      </c>
      <c r="AE620" s="1004"/>
    </row>
    <row r="621" spans="1:31" ht="24.95" customHeight="1" thickBot="1" x14ac:dyDescent="0.25">
      <c r="A621" s="1249"/>
      <c r="B621" s="1412"/>
      <c r="C621" s="1200"/>
      <c r="D621" s="1200"/>
      <c r="E621" s="1200"/>
      <c r="F621" s="1203"/>
      <c r="G621" s="1198"/>
      <c r="H621" s="1197"/>
      <c r="I621" s="847" t="s">
        <v>601</v>
      </c>
      <c r="J621" s="848"/>
      <c r="K621" s="849"/>
      <c r="L621" s="850"/>
      <c r="M621" s="851"/>
      <c r="N621" s="849"/>
      <c r="O621" s="850">
        <v>0.5</v>
      </c>
      <c r="P621" s="851"/>
      <c r="Q621" s="849"/>
      <c r="R621" s="850"/>
      <c r="S621" s="851"/>
      <c r="T621" s="849"/>
      <c r="U621" s="852"/>
      <c r="V621" s="853">
        <f>SUM(J621:L621)*H620</f>
        <v>0</v>
      </c>
      <c r="W621" s="854">
        <f>SUM(M621:O621)*H620</f>
        <v>0.05</v>
      </c>
      <c r="X621" s="854">
        <f>SUM(P621:R621)*H620</f>
        <v>0</v>
      </c>
      <c r="Y621" s="854">
        <f>SUM(S621:U621)*H620</f>
        <v>0</v>
      </c>
      <c r="Z621" s="966">
        <f t="shared" ref="Z621" si="308">MAX(V621:Y621)</f>
        <v>0.05</v>
      </c>
      <c r="AA621" s="1435"/>
      <c r="AB621" s="1277"/>
      <c r="AC621" s="981"/>
      <c r="AD621" s="1535"/>
      <c r="AE621" s="1004"/>
    </row>
    <row r="622" spans="1:31" ht="24.95" customHeight="1" x14ac:dyDescent="0.2">
      <c r="A622" s="1249"/>
      <c r="B622" s="1412"/>
      <c r="C622" s="1199" t="s">
        <v>79</v>
      </c>
      <c r="D622" s="1199" t="s">
        <v>80</v>
      </c>
      <c r="E622" s="1199" t="s">
        <v>90</v>
      </c>
      <c r="F622" s="1200" t="s">
        <v>91</v>
      </c>
      <c r="G622" s="1201" t="s">
        <v>867</v>
      </c>
      <c r="H622" s="1202">
        <v>0.4</v>
      </c>
      <c r="I622" s="838" t="s">
        <v>600</v>
      </c>
      <c r="J622" s="839"/>
      <c r="K622" s="840"/>
      <c r="L622" s="841">
        <v>1</v>
      </c>
      <c r="M622" s="842"/>
      <c r="N622" s="840"/>
      <c r="O622" s="841">
        <v>1</v>
      </c>
      <c r="P622" s="842"/>
      <c r="Q622" s="840"/>
      <c r="R622" s="841">
        <v>1</v>
      </c>
      <c r="S622" s="842"/>
      <c r="T622" s="840"/>
      <c r="U622" s="843">
        <v>1</v>
      </c>
      <c r="V622" s="844">
        <f>SUM(J622:L622)*H622</f>
        <v>0.4</v>
      </c>
      <c r="W622" s="845">
        <f>SUM(M622:O622)*H622</f>
        <v>0.4</v>
      </c>
      <c r="X622" s="845">
        <f>SUM(P622:R622)*H622</f>
        <v>0.4</v>
      </c>
      <c r="Y622" s="845">
        <f>SUM(S622:U622)*H622</f>
        <v>0.4</v>
      </c>
      <c r="Z622" s="965">
        <f>MAX(V622:Y622)</f>
        <v>0.4</v>
      </c>
      <c r="AA622" s="1435"/>
      <c r="AB622" s="1275">
        <v>85</v>
      </c>
      <c r="AC622" s="979"/>
      <c r="AD622" s="1533" t="str">
        <f>+IF(Z623&gt;Z622,"SUPERADA",IF(Z623=Z622,"EQUILIBRADA",IF(Z623&lt;Z622,"PARA MEJORAR")))</f>
        <v>EQUILIBRADA</v>
      </c>
      <c r="AE622" s="1004"/>
    </row>
    <row r="623" spans="1:31" ht="24.95" customHeight="1" x14ac:dyDescent="0.2">
      <c r="A623" s="1249"/>
      <c r="B623" s="1412"/>
      <c r="C623" s="1200"/>
      <c r="D623" s="1200"/>
      <c r="E623" s="1200"/>
      <c r="F623" s="1200"/>
      <c r="G623" s="1189"/>
      <c r="H623" s="1190"/>
      <c r="I623" s="823" t="s">
        <v>601</v>
      </c>
      <c r="J623" s="824"/>
      <c r="K623" s="825"/>
      <c r="L623" s="826">
        <v>1</v>
      </c>
      <c r="M623" s="827"/>
      <c r="N623" s="825"/>
      <c r="O623" s="826">
        <v>1</v>
      </c>
      <c r="P623" s="827"/>
      <c r="Q623" s="825"/>
      <c r="R623" s="826"/>
      <c r="S623" s="827"/>
      <c r="T623" s="825"/>
      <c r="U623" s="828"/>
      <c r="V623" s="829">
        <f>SUM(J623:L623)*H622</f>
        <v>0.4</v>
      </c>
      <c r="W623" s="830">
        <f>SUM(M623:O623)*H622</f>
        <v>0.4</v>
      </c>
      <c r="X623" s="830">
        <f>SUM(P623:R623)*H622</f>
        <v>0</v>
      </c>
      <c r="Y623" s="830">
        <f>SUM(S623:U623)*H622</f>
        <v>0</v>
      </c>
      <c r="Z623" s="964">
        <f t="shared" ref="Z623" si="309">MAX(V623:Y623)</f>
        <v>0.4</v>
      </c>
      <c r="AA623" s="1435"/>
      <c r="AB623" s="1276"/>
      <c r="AC623" s="980"/>
      <c r="AD623" s="1534"/>
      <c r="AE623" s="1004"/>
    </row>
    <row r="624" spans="1:31" ht="24.95" customHeight="1" x14ac:dyDescent="0.2">
      <c r="A624" s="1249"/>
      <c r="B624" s="1412"/>
      <c r="C624" s="1200"/>
      <c r="D624" s="1200"/>
      <c r="E624" s="1200"/>
      <c r="F624" s="1200"/>
      <c r="G624" s="1189" t="s">
        <v>868</v>
      </c>
      <c r="H624" s="1190">
        <v>0.2</v>
      </c>
      <c r="I624" s="838" t="s">
        <v>600</v>
      </c>
      <c r="J624" s="839"/>
      <c r="K624" s="840"/>
      <c r="L624" s="841"/>
      <c r="M624" s="842"/>
      <c r="N624" s="840"/>
      <c r="O624" s="841">
        <v>1</v>
      </c>
      <c r="P624" s="842"/>
      <c r="Q624" s="840"/>
      <c r="R624" s="841">
        <v>1</v>
      </c>
      <c r="S624" s="842"/>
      <c r="T624" s="840"/>
      <c r="U624" s="843">
        <v>1</v>
      </c>
      <c r="V624" s="844">
        <f>SUM(J624:L624)*H624</f>
        <v>0</v>
      </c>
      <c r="W624" s="845">
        <f>SUM(M624:O624)*H624</f>
        <v>0.2</v>
      </c>
      <c r="X624" s="845">
        <f>SUM(P624:R624)*H624</f>
        <v>0.2</v>
      </c>
      <c r="Y624" s="845">
        <f>SUM(S624:U624)*H624</f>
        <v>0.2</v>
      </c>
      <c r="Z624" s="965">
        <f>MAX(V624:Y624)</f>
        <v>0.2</v>
      </c>
      <c r="AA624" s="1435"/>
      <c r="AB624" s="1276"/>
      <c r="AC624" s="980"/>
      <c r="AD624" s="1534" t="str">
        <f>+IF(Z625&gt;Z624,"SUPERADA",IF(Z625=Z624,"EQUILIBRADA",IF(Z625&lt;Z624,"PARA MEJORAR")))</f>
        <v>EQUILIBRADA</v>
      </c>
      <c r="AE624" s="1004"/>
    </row>
    <row r="625" spans="1:31" ht="24.95" customHeight="1" x14ac:dyDescent="0.2">
      <c r="A625" s="1249"/>
      <c r="B625" s="1412"/>
      <c r="C625" s="1200"/>
      <c r="D625" s="1200"/>
      <c r="E625" s="1200"/>
      <c r="F625" s="1200"/>
      <c r="G625" s="1189"/>
      <c r="H625" s="1190"/>
      <c r="I625" s="823" t="s">
        <v>601</v>
      </c>
      <c r="J625" s="824"/>
      <c r="K625" s="825"/>
      <c r="L625" s="826"/>
      <c r="M625" s="827"/>
      <c r="N625" s="825"/>
      <c r="O625" s="826">
        <v>1</v>
      </c>
      <c r="P625" s="827"/>
      <c r="Q625" s="825"/>
      <c r="R625" s="826"/>
      <c r="S625" s="827"/>
      <c r="T625" s="825"/>
      <c r="U625" s="828"/>
      <c r="V625" s="829">
        <f>SUM(J625:L625)*H624</f>
        <v>0</v>
      </c>
      <c r="W625" s="830">
        <f>SUM(M625:O625)*H624</f>
        <v>0.2</v>
      </c>
      <c r="X625" s="830">
        <f>SUM(P625:R625)*H624</f>
        <v>0</v>
      </c>
      <c r="Y625" s="830">
        <f>SUM(S625:U625)*H624</f>
        <v>0</v>
      </c>
      <c r="Z625" s="964">
        <f t="shared" ref="Z625" si="310">MAX(V625:Y625)</f>
        <v>0.2</v>
      </c>
      <c r="AA625" s="1435"/>
      <c r="AB625" s="1276"/>
      <c r="AC625" s="980"/>
      <c r="AD625" s="1534"/>
      <c r="AE625" s="1004"/>
    </row>
    <row r="626" spans="1:31" ht="24.95" customHeight="1" x14ac:dyDescent="0.2">
      <c r="A626" s="1249"/>
      <c r="B626" s="1412"/>
      <c r="C626" s="1200"/>
      <c r="D626" s="1200"/>
      <c r="E626" s="1200"/>
      <c r="F626" s="1200"/>
      <c r="G626" s="1189" t="s">
        <v>869</v>
      </c>
      <c r="H626" s="1190">
        <v>0.2</v>
      </c>
      <c r="I626" s="838" t="s">
        <v>600</v>
      </c>
      <c r="J626" s="839"/>
      <c r="K626" s="840"/>
      <c r="L626" s="841"/>
      <c r="M626" s="842"/>
      <c r="N626" s="840"/>
      <c r="O626" s="841"/>
      <c r="P626" s="842"/>
      <c r="Q626" s="840"/>
      <c r="R626" s="841">
        <v>1</v>
      </c>
      <c r="S626" s="842"/>
      <c r="T626" s="840"/>
      <c r="U626" s="843">
        <v>1</v>
      </c>
      <c r="V626" s="844">
        <f>SUM(J626:L626)*H626</f>
        <v>0</v>
      </c>
      <c r="W626" s="845">
        <f>SUM(M626:O626)*H626</f>
        <v>0</v>
      </c>
      <c r="X626" s="845">
        <f>SUM(P626:R626)*H626</f>
        <v>0.2</v>
      </c>
      <c r="Y626" s="845">
        <f>SUM(S626:U626)*H626</f>
        <v>0.2</v>
      </c>
      <c r="Z626" s="965">
        <f>MAX(V626:Y626)</f>
        <v>0.2</v>
      </c>
      <c r="AA626" s="1435"/>
      <c r="AB626" s="1276"/>
      <c r="AC626" s="980"/>
      <c r="AD626" s="1534" t="str">
        <f>+IF(Z627&gt;Z626,"SUPERADA",IF(Z627=Z626,"EQUILIBRADA",IF(Z627&lt;Z626,"PARA MEJORAR")))</f>
        <v>PARA MEJORAR</v>
      </c>
      <c r="AE626" s="1004"/>
    </row>
    <row r="627" spans="1:31" ht="24.95" customHeight="1" x14ac:dyDescent="0.2">
      <c r="A627" s="1249"/>
      <c r="B627" s="1412"/>
      <c r="C627" s="1200"/>
      <c r="D627" s="1200"/>
      <c r="E627" s="1200"/>
      <c r="F627" s="1200"/>
      <c r="G627" s="1189"/>
      <c r="H627" s="1190"/>
      <c r="I627" s="823" t="s">
        <v>601</v>
      </c>
      <c r="J627" s="824"/>
      <c r="K627" s="825"/>
      <c r="L627" s="826"/>
      <c r="M627" s="827"/>
      <c r="N627" s="825"/>
      <c r="O627" s="826"/>
      <c r="P627" s="827"/>
      <c r="Q627" s="825"/>
      <c r="R627" s="826"/>
      <c r="S627" s="827"/>
      <c r="T627" s="825"/>
      <c r="U627" s="828"/>
      <c r="V627" s="829">
        <f>SUM(J627:L627)*H626</f>
        <v>0</v>
      </c>
      <c r="W627" s="830">
        <f>SUM(M627:O627)*H626</f>
        <v>0</v>
      </c>
      <c r="X627" s="830">
        <f>SUM(P627:R627)*H626</f>
        <v>0</v>
      </c>
      <c r="Y627" s="830">
        <f>SUM(S627:U627)*H626</f>
        <v>0</v>
      </c>
      <c r="Z627" s="964">
        <f t="shared" ref="Z627" si="311">MAX(V627:Y627)</f>
        <v>0</v>
      </c>
      <c r="AA627" s="1435"/>
      <c r="AB627" s="1276"/>
      <c r="AC627" s="980"/>
      <c r="AD627" s="1534"/>
      <c r="AE627" s="1004"/>
    </row>
    <row r="628" spans="1:31" ht="24.95" customHeight="1" x14ac:dyDescent="0.2">
      <c r="A628" s="1249"/>
      <c r="B628" s="1412"/>
      <c r="C628" s="1200"/>
      <c r="D628" s="1200"/>
      <c r="E628" s="1200"/>
      <c r="F628" s="1200"/>
      <c r="G628" s="1189" t="s">
        <v>870</v>
      </c>
      <c r="H628" s="1190">
        <v>0.2</v>
      </c>
      <c r="I628" s="838" t="s">
        <v>600</v>
      </c>
      <c r="J628" s="839"/>
      <c r="K628" s="840"/>
      <c r="L628" s="841"/>
      <c r="M628" s="842"/>
      <c r="N628" s="840"/>
      <c r="O628" s="841"/>
      <c r="P628" s="842"/>
      <c r="Q628" s="840"/>
      <c r="R628" s="841"/>
      <c r="S628" s="842"/>
      <c r="T628" s="840"/>
      <c r="U628" s="843">
        <v>1</v>
      </c>
      <c r="V628" s="844">
        <f>SUM(J628:L628)*H628</f>
        <v>0</v>
      </c>
      <c r="W628" s="845">
        <f>SUM(M628:O628)*H628</f>
        <v>0</v>
      </c>
      <c r="X628" s="845">
        <f>SUM(P628:R628)*H628</f>
        <v>0</v>
      </c>
      <c r="Y628" s="845">
        <f>SUM(S628:U628)*H628</f>
        <v>0.2</v>
      </c>
      <c r="Z628" s="965">
        <f>MAX(V628:Y628)</f>
        <v>0.2</v>
      </c>
      <c r="AA628" s="1435"/>
      <c r="AB628" s="1276"/>
      <c r="AC628" s="980"/>
      <c r="AD628" s="1534" t="str">
        <f>+IF(Z629&gt;Z628,"SUPERADA",IF(Z629=Z628,"EQUILIBRADA",IF(Z629&lt;Z628,"PARA MEJORAR")))</f>
        <v>PARA MEJORAR</v>
      </c>
      <c r="AE628" s="1004"/>
    </row>
    <row r="629" spans="1:31" ht="24.95" customHeight="1" thickBot="1" x14ac:dyDescent="0.25">
      <c r="A629" s="1250"/>
      <c r="B629" s="1436"/>
      <c r="C629" s="1200"/>
      <c r="D629" s="1200"/>
      <c r="E629" s="1200"/>
      <c r="F629" s="1203"/>
      <c r="G629" s="1198"/>
      <c r="H629" s="1197"/>
      <c r="I629" s="847" t="s">
        <v>601</v>
      </c>
      <c r="J629" s="848"/>
      <c r="K629" s="849"/>
      <c r="L629" s="850"/>
      <c r="M629" s="851"/>
      <c r="N629" s="849"/>
      <c r="O629" s="850"/>
      <c r="P629" s="851"/>
      <c r="Q629" s="849"/>
      <c r="R629" s="850"/>
      <c r="S629" s="851"/>
      <c r="T629" s="849"/>
      <c r="U629" s="852"/>
      <c r="V629" s="896">
        <f>SUM(J629:L629)*H628</f>
        <v>0</v>
      </c>
      <c r="W629" s="897">
        <f>SUM(M629:O629)*H628</f>
        <v>0</v>
      </c>
      <c r="X629" s="897">
        <f>SUM(P629:R629)*H628</f>
        <v>0</v>
      </c>
      <c r="Y629" s="897">
        <f>SUM(S629:U629)*H628</f>
        <v>0</v>
      </c>
      <c r="Z629" s="969">
        <f t="shared" ref="Z629" si="312">MAX(V629:Y629)</f>
        <v>0</v>
      </c>
      <c r="AA629" s="1435"/>
      <c r="AB629" s="1277"/>
      <c r="AC629" s="981"/>
      <c r="AD629" s="1535"/>
      <c r="AE629" s="1004"/>
    </row>
    <row r="630" spans="1:31" ht="24.95" customHeight="1" x14ac:dyDescent="0.2">
      <c r="A630" s="1437" t="s">
        <v>318</v>
      </c>
      <c r="B630" s="1439" t="s">
        <v>1113</v>
      </c>
      <c r="C630" s="1441" t="s">
        <v>320</v>
      </c>
      <c r="D630" s="1191" t="s">
        <v>321</v>
      </c>
      <c r="E630" s="1191" t="s">
        <v>474</v>
      </c>
      <c r="F630" s="1191" t="s">
        <v>475</v>
      </c>
      <c r="G630" s="1443" t="s">
        <v>871</v>
      </c>
      <c r="H630" s="1445">
        <v>0.4</v>
      </c>
      <c r="I630" s="838" t="s">
        <v>600</v>
      </c>
      <c r="J630" s="839"/>
      <c r="K630" s="840"/>
      <c r="L630" s="841">
        <v>0.125</v>
      </c>
      <c r="M630" s="842"/>
      <c r="N630" s="840"/>
      <c r="O630" s="841">
        <v>0.375</v>
      </c>
      <c r="P630" s="842"/>
      <c r="Q630" s="840"/>
      <c r="R630" s="841">
        <v>0.75</v>
      </c>
      <c r="S630" s="842"/>
      <c r="T630" s="840"/>
      <c r="U630" s="843">
        <v>1</v>
      </c>
      <c r="V630" s="871">
        <f>SUM(J630:L630)*H630</f>
        <v>0.05</v>
      </c>
      <c r="W630" s="872">
        <f>SUM(M630:O630)*H630</f>
        <v>0.15000000000000002</v>
      </c>
      <c r="X630" s="872">
        <f>SUM(P630:R630)*H630</f>
        <v>0.30000000000000004</v>
      </c>
      <c r="Y630" s="872">
        <f>SUM(S630:U630)*H630</f>
        <v>0.4</v>
      </c>
      <c r="Z630" s="967">
        <f>MAX(V630:Y630)</f>
        <v>0.4</v>
      </c>
      <c r="AA630" s="1446" t="s">
        <v>1179</v>
      </c>
      <c r="AB630" s="1451">
        <v>86</v>
      </c>
      <c r="AC630" s="979"/>
      <c r="AD630" s="1533" t="str">
        <f>+IF(Z631&gt;Z630,"SUPERADA",IF(Z631=Z630,"EQUILIBRADA",IF(Z631&lt;Z630,"PARA MEJORAR")))</f>
        <v>PARA MEJORAR</v>
      </c>
      <c r="AE630" s="1005"/>
    </row>
    <row r="631" spans="1:31" ht="24.95" customHeight="1" x14ac:dyDescent="0.2">
      <c r="A631" s="1438"/>
      <c r="B631" s="1440"/>
      <c r="C631" s="1442"/>
      <c r="D631" s="1192"/>
      <c r="E631" s="1192"/>
      <c r="F631" s="1192"/>
      <c r="G631" s="1195"/>
      <c r="H631" s="1196"/>
      <c r="I631" s="823" t="s">
        <v>601</v>
      </c>
      <c r="J631" s="824"/>
      <c r="K631" s="825"/>
      <c r="L631" s="826">
        <v>0.125</v>
      </c>
      <c r="M631" s="827"/>
      <c r="N631" s="825"/>
      <c r="O631" s="826">
        <v>0.26</v>
      </c>
      <c r="P631" s="827"/>
      <c r="Q631" s="825"/>
      <c r="R631" s="826"/>
      <c r="S631" s="827"/>
      <c r="T631" s="825"/>
      <c r="U631" s="828"/>
      <c r="V631" s="829">
        <f>SUM(J631:L631)*H630</f>
        <v>0.05</v>
      </c>
      <c r="W631" s="830">
        <f>SUM(M631:O631)*H630</f>
        <v>0.10400000000000001</v>
      </c>
      <c r="X631" s="830">
        <f>SUM(P631:R631)*H630</f>
        <v>0</v>
      </c>
      <c r="Y631" s="830">
        <f>SUM(S631:U631)*H630</f>
        <v>0</v>
      </c>
      <c r="Z631" s="964">
        <f t="shared" ref="Z631" si="313">MAX(V631:Y631)</f>
        <v>0.10400000000000001</v>
      </c>
      <c r="AA631" s="1447"/>
      <c r="AB631" s="1452"/>
      <c r="AC631" s="980"/>
      <c r="AD631" s="1534"/>
      <c r="AE631" s="1006"/>
    </row>
    <row r="632" spans="1:31" ht="24.95" customHeight="1" x14ac:dyDescent="0.2">
      <c r="A632" s="1438"/>
      <c r="B632" s="1440"/>
      <c r="C632" s="1442"/>
      <c r="D632" s="1192"/>
      <c r="E632" s="1192"/>
      <c r="F632" s="1192"/>
      <c r="G632" s="1195" t="s">
        <v>872</v>
      </c>
      <c r="H632" s="1196">
        <v>0.05</v>
      </c>
      <c r="I632" s="838" t="s">
        <v>600</v>
      </c>
      <c r="J632" s="839"/>
      <c r="K632" s="840"/>
      <c r="L632" s="841"/>
      <c r="M632" s="842"/>
      <c r="N632" s="840"/>
      <c r="O632" s="841">
        <v>1</v>
      </c>
      <c r="P632" s="842"/>
      <c r="Q632" s="840"/>
      <c r="R632" s="841">
        <v>1</v>
      </c>
      <c r="S632" s="842"/>
      <c r="T632" s="840"/>
      <c r="U632" s="843">
        <v>1</v>
      </c>
      <c r="V632" s="844">
        <f>SUM(J632:L632)*H632</f>
        <v>0</v>
      </c>
      <c r="W632" s="845">
        <f>SUM(M632:O632)*H632</f>
        <v>0.05</v>
      </c>
      <c r="X632" s="845">
        <f>SUM(P632:R632)*H632</f>
        <v>0.05</v>
      </c>
      <c r="Y632" s="845">
        <f>SUM(S632:U632)*H632</f>
        <v>0.05</v>
      </c>
      <c r="Z632" s="965">
        <f>MAX(V632:Y632)</f>
        <v>0.05</v>
      </c>
      <c r="AA632" s="1447"/>
      <c r="AB632" s="1452"/>
      <c r="AC632" s="980"/>
      <c r="AD632" s="1534" t="str">
        <f>+IF(Z633&gt;Z632,"SUPERADA",IF(Z633=Z632,"EQUILIBRADA",IF(Z633&lt;Z632,"PARA MEJORAR")))</f>
        <v>EQUILIBRADA</v>
      </c>
      <c r="AE632" s="1006"/>
    </row>
    <row r="633" spans="1:31" ht="24.95" customHeight="1" x14ac:dyDescent="0.2">
      <c r="A633" s="1438"/>
      <c r="B633" s="1440"/>
      <c r="C633" s="1442"/>
      <c r="D633" s="1192"/>
      <c r="E633" s="1192"/>
      <c r="F633" s="1192"/>
      <c r="G633" s="1195"/>
      <c r="H633" s="1196"/>
      <c r="I633" s="823" t="s">
        <v>601</v>
      </c>
      <c r="J633" s="824"/>
      <c r="K633" s="825"/>
      <c r="L633" s="826"/>
      <c r="M633" s="827"/>
      <c r="N633" s="825"/>
      <c r="O633" s="826">
        <v>1</v>
      </c>
      <c r="P633" s="827"/>
      <c r="Q633" s="825"/>
      <c r="R633" s="826"/>
      <c r="S633" s="827"/>
      <c r="T633" s="825"/>
      <c r="U633" s="828"/>
      <c r="V633" s="829">
        <f>SUM(J633:L633)*H632</f>
        <v>0</v>
      </c>
      <c r="W633" s="830">
        <f>SUM(M633:O633)*H632</f>
        <v>0.05</v>
      </c>
      <c r="X633" s="830">
        <f>SUM(P633:R633)*H632</f>
        <v>0</v>
      </c>
      <c r="Y633" s="830">
        <f>SUM(S633:U633)*H632</f>
        <v>0</v>
      </c>
      <c r="Z633" s="964">
        <f t="shared" ref="Z633" si="314">MAX(V633:Y633)</f>
        <v>0.05</v>
      </c>
      <c r="AA633" s="1447"/>
      <c r="AB633" s="1452"/>
      <c r="AC633" s="980"/>
      <c r="AD633" s="1534"/>
      <c r="AE633" s="1006"/>
    </row>
    <row r="634" spans="1:31" ht="24.95" customHeight="1" x14ac:dyDescent="0.2">
      <c r="A634" s="1438"/>
      <c r="B634" s="1440"/>
      <c r="C634" s="1442"/>
      <c r="D634" s="1192"/>
      <c r="E634" s="1192"/>
      <c r="F634" s="1192"/>
      <c r="G634" s="1195" t="s">
        <v>881</v>
      </c>
      <c r="H634" s="1196">
        <v>0.1</v>
      </c>
      <c r="I634" s="838" t="s">
        <v>600</v>
      </c>
      <c r="J634" s="839"/>
      <c r="K634" s="840"/>
      <c r="L634" s="841"/>
      <c r="M634" s="842"/>
      <c r="N634" s="840"/>
      <c r="O634" s="841">
        <v>1</v>
      </c>
      <c r="P634" s="842"/>
      <c r="Q634" s="840"/>
      <c r="R634" s="841">
        <v>1</v>
      </c>
      <c r="S634" s="842"/>
      <c r="T634" s="840"/>
      <c r="U634" s="843">
        <v>1</v>
      </c>
      <c r="V634" s="844">
        <f>SUM(J634:L634)*H634</f>
        <v>0</v>
      </c>
      <c r="W634" s="845">
        <f>SUM(M634:O634)*H634</f>
        <v>0.1</v>
      </c>
      <c r="X634" s="845">
        <f>SUM(P634:R634)*H634</f>
        <v>0.1</v>
      </c>
      <c r="Y634" s="845">
        <f>SUM(S634:U634)*H634</f>
        <v>0.1</v>
      </c>
      <c r="Z634" s="965">
        <f>MAX(V634:Y634)</f>
        <v>0.1</v>
      </c>
      <c r="AA634" s="1447"/>
      <c r="AB634" s="1452"/>
      <c r="AC634" s="980"/>
      <c r="AD634" s="1534" t="str">
        <f>+IF(Z635&gt;Z634,"SUPERADA",IF(Z635=Z634,"EQUILIBRADA",IF(Z635&lt;Z634,"PARA MEJORAR")))</f>
        <v>PARA MEJORAR</v>
      </c>
      <c r="AE634" s="1006"/>
    </row>
    <row r="635" spans="1:31" ht="24.95" customHeight="1" x14ac:dyDescent="0.2">
      <c r="A635" s="1438"/>
      <c r="B635" s="1440"/>
      <c r="C635" s="1442"/>
      <c r="D635" s="1192"/>
      <c r="E635" s="1192"/>
      <c r="F635" s="1192"/>
      <c r="G635" s="1195"/>
      <c r="H635" s="1196"/>
      <c r="I635" s="823" t="s">
        <v>601</v>
      </c>
      <c r="J635" s="824"/>
      <c r="K635" s="825"/>
      <c r="L635" s="826"/>
      <c r="M635" s="827"/>
      <c r="N635" s="825"/>
      <c r="O635" s="826">
        <v>0.7</v>
      </c>
      <c r="P635" s="827"/>
      <c r="Q635" s="825"/>
      <c r="R635" s="826"/>
      <c r="S635" s="827"/>
      <c r="T635" s="825"/>
      <c r="U635" s="828"/>
      <c r="V635" s="829">
        <f>SUM(J635:L635)*H634</f>
        <v>0</v>
      </c>
      <c r="W635" s="830">
        <f>SUM(M635:O635)*H634</f>
        <v>6.9999999999999993E-2</v>
      </c>
      <c r="X635" s="830">
        <f>SUM(P635:R635)*H634</f>
        <v>0</v>
      </c>
      <c r="Y635" s="830">
        <f>SUM(S635:U635)*H634</f>
        <v>0</v>
      </c>
      <c r="Z635" s="964">
        <f t="shared" ref="Z635" si="315">MAX(V635:Y635)</f>
        <v>6.9999999999999993E-2</v>
      </c>
      <c r="AA635" s="1447"/>
      <c r="AB635" s="1452"/>
      <c r="AC635" s="980"/>
      <c r="AD635" s="1534"/>
      <c r="AE635" s="1006"/>
    </row>
    <row r="636" spans="1:31" ht="24.95" customHeight="1" x14ac:dyDescent="0.2">
      <c r="A636" s="1438"/>
      <c r="B636" s="1440"/>
      <c r="C636" s="1442"/>
      <c r="D636" s="1192"/>
      <c r="E636" s="1192"/>
      <c r="F636" s="1192"/>
      <c r="G636" s="1195" t="s">
        <v>882</v>
      </c>
      <c r="H636" s="1196">
        <v>0.2</v>
      </c>
      <c r="I636" s="838" t="s">
        <v>600</v>
      </c>
      <c r="J636" s="839"/>
      <c r="K636" s="840"/>
      <c r="L636" s="841"/>
      <c r="M636" s="842"/>
      <c r="N636" s="840"/>
      <c r="O636" s="841">
        <v>0.25</v>
      </c>
      <c r="P636" s="842"/>
      <c r="Q636" s="840"/>
      <c r="R636" s="841">
        <v>0.75</v>
      </c>
      <c r="S636" s="842"/>
      <c r="T636" s="840"/>
      <c r="U636" s="843">
        <v>1</v>
      </c>
      <c r="V636" s="844">
        <f>SUM(J636:L636)*H636</f>
        <v>0</v>
      </c>
      <c r="W636" s="845">
        <f>SUM(M636:O636)*H636</f>
        <v>0.05</v>
      </c>
      <c r="X636" s="845">
        <f>SUM(P636:R636)*H636</f>
        <v>0.15000000000000002</v>
      </c>
      <c r="Y636" s="845">
        <f>SUM(S636:U636)*H636</f>
        <v>0.2</v>
      </c>
      <c r="Z636" s="965">
        <f>MAX(V636:Y636)</f>
        <v>0.2</v>
      </c>
      <c r="AA636" s="1447"/>
      <c r="AB636" s="1452"/>
      <c r="AC636" s="980"/>
      <c r="AD636" s="1534" t="str">
        <f>+IF(Z637&gt;Z636,"SUPERADA",IF(Z637=Z636,"EQUILIBRADA",IF(Z637&lt;Z636,"PARA MEJORAR")))</f>
        <v>PARA MEJORAR</v>
      </c>
      <c r="AE636" s="1006"/>
    </row>
    <row r="637" spans="1:31" ht="24.95" customHeight="1" x14ac:dyDescent="0.2">
      <c r="A637" s="1438"/>
      <c r="B637" s="1440"/>
      <c r="C637" s="1442"/>
      <c r="D637" s="1192"/>
      <c r="E637" s="1192"/>
      <c r="F637" s="1192"/>
      <c r="G637" s="1195"/>
      <c r="H637" s="1196"/>
      <c r="I637" s="823" t="s">
        <v>601</v>
      </c>
      <c r="J637" s="824"/>
      <c r="K637" s="825"/>
      <c r="L637" s="826"/>
      <c r="M637" s="827"/>
      <c r="N637" s="825"/>
      <c r="O637" s="826">
        <v>0</v>
      </c>
      <c r="P637" s="827"/>
      <c r="Q637" s="825"/>
      <c r="R637" s="826"/>
      <c r="S637" s="827"/>
      <c r="T637" s="825"/>
      <c r="U637" s="828"/>
      <c r="V637" s="829">
        <f>SUM(J637:L637)*H636</f>
        <v>0</v>
      </c>
      <c r="W637" s="830">
        <f>SUM(M637:O637)*H636</f>
        <v>0</v>
      </c>
      <c r="X637" s="830">
        <f>SUM(P637:R637)*H636</f>
        <v>0</v>
      </c>
      <c r="Y637" s="830">
        <f>SUM(S637:U637)*H636</f>
        <v>0</v>
      </c>
      <c r="Z637" s="964">
        <f t="shared" ref="Z637" si="316">MAX(V637:Y637)</f>
        <v>0</v>
      </c>
      <c r="AA637" s="1447"/>
      <c r="AB637" s="1452"/>
      <c r="AC637" s="980"/>
      <c r="AD637" s="1534"/>
      <c r="AE637" s="1006"/>
    </row>
    <row r="638" spans="1:31" ht="24.95" customHeight="1" x14ac:dyDescent="0.2">
      <c r="A638" s="1438"/>
      <c r="B638" s="1440"/>
      <c r="C638" s="1442"/>
      <c r="D638" s="1192"/>
      <c r="E638" s="1192"/>
      <c r="F638" s="1192"/>
      <c r="G638" s="1195" t="s">
        <v>883</v>
      </c>
      <c r="H638" s="1196">
        <v>0.1</v>
      </c>
      <c r="I638" s="838" t="s">
        <v>600</v>
      </c>
      <c r="J638" s="839"/>
      <c r="K638" s="840"/>
      <c r="L638" s="841"/>
      <c r="M638" s="842"/>
      <c r="N638" s="840"/>
      <c r="O638" s="841"/>
      <c r="P638" s="842"/>
      <c r="Q638" s="840"/>
      <c r="R638" s="841"/>
      <c r="S638" s="842"/>
      <c r="T638" s="840"/>
      <c r="U638" s="843">
        <v>1</v>
      </c>
      <c r="V638" s="844">
        <f>SUM(J638:L638)*H638</f>
        <v>0</v>
      </c>
      <c r="W638" s="845">
        <f>SUM(M638:O638)*H638</f>
        <v>0</v>
      </c>
      <c r="X638" s="845">
        <f>SUM(P638:R638)*H638</f>
        <v>0</v>
      </c>
      <c r="Y638" s="845">
        <f>SUM(S638:U638)*H638</f>
        <v>0.1</v>
      </c>
      <c r="Z638" s="965">
        <f>MAX(V638:Y638)</f>
        <v>0.1</v>
      </c>
      <c r="AA638" s="1447"/>
      <c r="AB638" s="1452"/>
      <c r="AC638" s="980"/>
      <c r="AD638" s="1534" t="str">
        <f>+IF(Z639&gt;Z638,"SUPERADA",IF(Z639=Z638,"EQUILIBRADA",IF(Z639&lt;Z638,"PARA MEJORAR")))</f>
        <v>PARA MEJORAR</v>
      </c>
      <c r="AE638" s="1006"/>
    </row>
    <row r="639" spans="1:31" ht="24.95" customHeight="1" x14ac:dyDescent="0.2">
      <c r="A639" s="1438"/>
      <c r="B639" s="1440"/>
      <c r="C639" s="1442"/>
      <c r="D639" s="1192"/>
      <c r="E639" s="1192"/>
      <c r="F639" s="1192"/>
      <c r="G639" s="1195"/>
      <c r="H639" s="1196"/>
      <c r="I639" s="823" t="s">
        <v>601</v>
      </c>
      <c r="J639" s="824"/>
      <c r="K639" s="825"/>
      <c r="L639" s="826"/>
      <c r="M639" s="827"/>
      <c r="N639" s="825"/>
      <c r="O639" s="826"/>
      <c r="P639" s="827"/>
      <c r="Q639" s="825"/>
      <c r="R639" s="826"/>
      <c r="S639" s="827"/>
      <c r="T639" s="825"/>
      <c r="U639" s="828"/>
      <c r="V639" s="829">
        <f>SUM(J639:L639)*H638</f>
        <v>0</v>
      </c>
      <c r="W639" s="830">
        <f>SUM(M639:O639)*H638</f>
        <v>0</v>
      </c>
      <c r="X639" s="830">
        <f>SUM(P639:R639)*H638</f>
        <v>0</v>
      </c>
      <c r="Y639" s="830">
        <f>SUM(S639:U639)*H638</f>
        <v>0</v>
      </c>
      <c r="Z639" s="964">
        <f t="shared" ref="Z639" si="317">MAX(V639:Y639)</f>
        <v>0</v>
      </c>
      <c r="AA639" s="1447"/>
      <c r="AB639" s="1452"/>
      <c r="AC639" s="980"/>
      <c r="AD639" s="1534"/>
      <c r="AE639" s="1006"/>
    </row>
    <row r="640" spans="1:31" ht="24.95" customHeight="1" x14ac:dyDescent="0.2">
      <c r="A640" s="1438"/>
      <c r="B640" s="1440"/>
      <c r="C640" s="1442"/>
      <c r="D640" s="1192"/>
      <c r="E640" s="1192"/>
      <c r="F640" s="1192"/>
      <c r="G640" s="1195" t="s">
        <v>884</v>
      </c>
      <c r="H640" s="1196">
        <v>0.1</v>
      </c>
      <c r="I640" s="838" t="s">
        <v>600</v>
      </c>
      <c r="J640" s="839"/>
      <c r="K640" s="840"/>
      <c r="L640" s="841"/>
      <c r="M640" s="842"/>
      <c r="N640" s="840"/>
      <c r="O640" s="841"/>
      <c r="P640" s="842"/>
      <c r="Q640" s="840"/>
      <c r="R640" s="841"/>
      <c r="S640" s="842"/>
      <c r="T640" s="840"/>
      <c r="U640" s="843">
        <v>1</v>
      </c>
      <c r="V640" s="844">
        <f>SUM(J640:L640)*H640</f>
        <v>0</v>
      </c>
      <c r="W640" s="845">
        <f>SUM(M640:O640)*H640</f>
        <v>0</v>
      </c>
      <c r="X640" s="845">
        <f>SUM(P640:R640)*H640</f>
        <v>0</v>
      </c>
      <c r="Y640" s="845">
        <f>SUM(S640:U640)*H640</f>
        <v>0.1</v>
      </c>
      <c r="Z640" s="965">
        <f>MAX(V640:Y640)</f>
        <v>0.1</v>
      </c>
      <c r="AA640" s="1447"/>
      <c r="AB640" s="1452"/>
      <c r="AC640" s="980"/>
      <c r="AD640" s="1534" t="str">
        <f>+IF(Z641&gt;Z640,"SUPERADA",IF(Z641=Z640,"EQUILIBRADA",IF(Z641&lt;Z640,"PARA MEJORAR")))</f>
        <v>PARA MEJORAR</v>
      </c>
      <c r="AE640" s="1006"/>
    </row>
    <row r="641" spans="1:31" ht="24.95" customHeight="1" x14ac:dyDescent="0.2">
      <c r="A641" s="1438"/>
      <c r="B641" s="1440"/>
      <c r="C641" s="1442"/>
      <c r="D641" s="1192"/>
      <c r="E641" s="1192"/>
      <c r="F641" s="1192"/>
      <c r="G641" s="1195"/>
      <c r="H641" s="1196"/>
      <c r="I641" s="823" t="s">
        <v>601</v>
      </c>
      <c r="J641" s="824"/>
      <c r="K641" s="825"/>
      <c r="L641" s="826"/>
      <c r="M641" s="827"/>
      <c r="N641" s="825"/>
      <c r="O641" s="826"/>
      <c r="P641" s="827"/>
      <c r="Q641" s="825"/>
      <c r="R641" s="826"/>
      <c r="S641" s="827"/>
      <c r="T641" s="825"/>
      <c r="U641" s="828"/>
      <c r="V641" s="829">
        <f>SUM(J641:L641)*H640</f>
        <v>0</v>
      </c>
      <c r="W641" s="830">
        <f>SUM(M641:O641)*H640</f>
        <v>0</v>
      </c>
      <c r="X641" s="830">
        <f>SUM(P641:R641)*H640</f>
        <v>0</v>
      </c>
      <c r="Y641" s="830">
        <f>SUM(S641:U641)*H640</f>
        <v>0</v>
      </c>
      <c r="Z641" s="964">
        <f t="shared" ref="Z641" si="318">MAX(V641:Y641)</f>
        <v>0</v>
      </c>
      <c r="AA641" s="1447"/>
      <c r="AB641" s="1452"/>
      <c r="AC641" s="980"/>
      <c r="AD641" s="1534"/>
      <c r="AE641" s="1006"/>
    </row>
    <row r="642" spans="1:31" ht="24.95" customHeight="1" x14ac:dyDescent="0.2">
      <c r="A642" s="1438"/>
      <c r="B642" s="1440"/>
      <c r="C642" s="1442"/>
      <c r="D642" s="1192"/>
      <c r="E642" s="1192"/>
      <c r="F642" s="1192"/>
      <c r="G642" s="1195" t="s">
        <v>885</v>
      </c>
      <c r="H642" s="1196">
        <v>0.05</v>
      </c>
      <c r="I642" s="838" t="s">
        <v>600</v>
      </c>
      <c r="J642" s="839"/>
      <c r="K642" s="840"/>
      <c r="L642" s="841"/>
      <c r="M642" s="842"/>
      <c r="N642" s="840"/>
      <c r="O642" s="841">
        <v>0.2</v>
      </c>
      <c r="P642" s="842"/>
      <c r="Q642" s="840"/>
      <c r="R642" s="841">
        <v>0.6</v>
      </c>
      <c r="S642" s="842"/>
      <c r="T642" s="840"/>
      <c r="U642" s="843">
        <v>1</v>
      </c>
      <c r="V642" s="844">
        <f>SUM(J642:L642)*H642</f>
        <v>0</v>
      </c>
      <c r="W642" s="845">
        <f>SUM(M642:O642)*H642</f>
        <v>1.0000000000000002E-2</v>
      </c>
      <c r="X642" s="845">
        <f>SUM(P642:R642)*H642</f>
        <v>0.03</v>
      </c>
      <c r="Y642" s="845">
        <f>SUM(S642:U642)*H642</f>
        <v>0.05</v>
      </c>
      <c r="Z642" s="965">
        <f>MAX(V642:Y642)</f>
        <v>0.05</v>
      </c>
      <c r="AA642" s="1447"/>
      <c r="AB642" s="1452"/>
      <c r="AC642" s="980"/>
      <c r="AD642" s="1534" t="str">
        <f>+IF(Z643&gt;Z642,"SUPERADA",IF(Z643=Z642,"EQUILIBRADA",IF(Z643&lt;Z642,"PARA MEJORAR")))</f>
        <v>PARA MEJORAR</v>
      </c>
      <c r="AE642" s="1006"/>
    </row>
    <row r="643" spans="1:31" ht="24.95" customHeight="1" thickBot="1" x14ac:dyDescent="0.25">
      <c r="A643" s="1438"/>
      <c r="B643" s="1440"/>
      <c r="C643" s="1442"/>
      <c r="D643" s="1192"/>
      <c r="E643" s="1192"/>
      <c r="F643" s="1192"/>
      <c r="G643" s="1444"/>
      <c r="H643" s="1206"/>
      <c r="I643" s="847" t="s">
        <v>601</v>
      </c>
      <c r="J643" s="848"/>
      <c r="K643" s="849"/>
      <c r="L643" s="850"/>
      <c r="M643" s="851"/>
      <c r="N643" s="849"/>
      <c r="O643" s="850">
        <v>0.2</v>
      </c>
      <c r="P643" s="851"/>
      <c r="Q643" s="849"/>
      <c r="R643" s="850"/>
      <c r="S643" s="851"/>
      <c r="T643" s="849"/>
      <c r="U643" s="852"/>
      <c r="V643" s="853">
        <f>SUM(J643:L643)*H642</f>
        <v>0</v>
      </c>
      <c r="W643" s="854">
        <f>SUM(M643:O643)*H642</f>
        <v>1.0000000000000002E-2</v>
      </c>
      <c r="X643" s="854">
        <f>SUM(P643:R643)*H642</f>
        <v>0</v>
      </c>
      <c r="Y643" s="854">
        <f>SUM(S643:U643)*H642</f>
        <v>0</v>
      </c>
      <c r="Z643" s="966">
        <f t="shared" ref="Z643" si="319">MAX(V643:Y643)</f>
        <v>1.0000000000000002E-2</v>
      </c>
      <c r="AA643" s="1447"/>
      <c r="AB643" s="1453"/>
      <c r="AC643" s="981"/>
      <c r="AD643" s="1535"/>
      <c r="AE643" s="1006"/>
    </row>
    <row r="644" spans="1:31" ht="24.95" customHeight="1" x14ac:dyDescent="0.2">
      <c r="A644" s="1437" t="s">
        <v>322</v>
      </c>
      <c r="B644" s="1439" t="s">
        <v>1114</v>
      </c>
      <c r="C644" s="1441" t="s">
        <v>478</v>
      </c>
      <c r="D644" s="1191" t="s">
        <v>410</v>
      </c>
      <c r="E644" s="1191" t="s">
        <v>323</v>
      </c>
      <c r="F644" s="1441" t="s">
        <v>479</v>
      </c>
      <c r="G644" s="1443" t="s">
        <v>886</v>
      </c>
      <c r="H644" s="1450">
        <v>0.1</v>
      </c>
      <c r="I644" s="838" t="s">
        <v>600</v>
      </c>
      <c r="J644" s="839"/>
      <c r="K644" s="840"/>
      <c r="L644" s="841">
        <v>0.5</v>
      </c>
      <c r="M644" s="842"/>
      <c r="N644" s="840"/>
      <c r="O644" s="841">
        <v>1</v>
      </c>
      <c r="P644" s="842"/>
      <c r="Q644" s="840"/>
      <c r="R644" s="841">
        <v>1</v>
      </c>
      <c r="S644" s="842"/>
      <c r="T644" s="840"/>
      <c r="U644" s="843">
        <v>1</v>
      </c>
      <c r="V644" s="871">
        <f>SUM(J644:L644)*H644</f>
        <v>0.05</v>
      </c>
      <c r="W644" s="872">
        <f>SUM(M644:O644)*H644</f>
        <v>0.1</v>
      </c>
      <c r="X644" s="872">
        <f>SUM(P644:R644)*H644</f>
        <v>0.1</v>
      </c>
      <c r="Y644" s="872">
        <f>SUM(S644:U644)*H644</f>
        <v>0.1</v>
      </c>
      <c r="Z644" s="967">
        <f>MAX(V644:Y644)</f>
        <v>0.1</v>
      </c>
      <c r="AA644" s="1447"/>
      <c r="AB644" s="1275">
        <v>87</v>
      </c>
      <c r="AC644" s="979"/>
      <c r="AD644" s="1533" t="str">
        <f>+IF(Z645&gt;Z644,"SUPERADA",IF(Z645=Z644,"EQUILIBRADA",IF(Z645&lt;Z644,"PARA MEJORAR")))</f>
        <v>EQUILIBRADA</v>
      </c>
      <c r="AE644" s="1006"/>
    </row>
    <row r="645" spans="1:31" ht="24.95" customHeight="1" x14ac:dyDescent="0.2">
      <c r="A645" s="1438"/>
      <c r="B645" s="1440"/>
      <c r="C645" s="1442"/>
      <c r="D645" s="1192"/>
      <c r="E645" s="1192"/>
      <c r="F645" s="1442"/>
      <c r="G645" s="1195"/>
      <c r="H645" s="1448"/>
      <c r="I645" s="823" t="s">
        <v>601</v>
      </c>
      <c r="J645" s="824"/>
      <c r="K645" s="825"/>
      <c r="L645" s="826">
        <v>0.5</v>
      </c>
      <c r="M645" s="827"/>
      <c r="N645" s="825"/>
      <c r="O645" s="826">
        <v>1</v>
      </c>
      <c r="P645" s="827"/>
      <c r="Q645" s="825"/>
      <c r="R645" s="826"/>
      <c r="S645" s="827"/>
      <c r="T645" s="825"/>
      <c r="U645" s="828"/>
      <c r="V645" s="829">
        <f>SUM(J645:L645)*H644</f>
        <v>0.05</v>
      </c>
      <c r="W645" s="830">
        <f>SUM(M645:O645)*H644</f>
        <v>0.1</v>
      </c>
      <c r="X645" s="830">
        <f>SUM(P645:R645)*H644</f>
        <v>0</v>
      </c>
      <c r="Y645" s="830">
        <f>SUM(S645:U645)*H644</f>
        <v>0</v>
      </c>
      <c r="Z645" s="964">
        <f t="shared" ref="Z645" si="320">MAX(V645:Y645)</f>
        <v>0.1</v>
      </c>
      <c r="AA645" s="1447"/>
      <c r="AB645" s="1276"/>
      <c r="AC645" s="980"/>
      <c r="AD645" s="1534"/>
      <c r="AE645" s="1006"/>
    </row>
    <row r="646" spans="1:31" ht="24.95" customHeight="1" x14ac:dyDescent="0.2">
      <c r="A646" s="1438"/>
      <c r="B646" s="1440"/>
      <c r="C646" s="1442"/>
      <c r="D646" s="1192"/>
      <c r="E646" s="1192"/>
      <c r="F646" s="1442"/>
      <c r="G646" s="1195" t="s">
        <v>887</v>
      </c>
      <c r="H646" s="1448">
        <v>0.15</v>
      </c>
      <c r="I646" s="838" t="s">
        <v>600</v>
      </c>
      <c r="J646" s="839"/>
      <c r="K646" s="840"/>
      <c r="L646" s="841"/>
      <c r="M646" s="842"/>
      <c r="N646" s="840"/>
      <c r="O646" s="841">
        <v>1</v>
      </c>
      <c r="P646" s="842"/>
      <c r="Q646" s="840"/>
      <c r="R646" s="841">
        <v>1</v>
      </c>
      <c r="S646" s="842"/>
      <c r="T646" s="840"/>
      <c r="U646" s="843">
        <v>1</v>
      </c>
      <c r="V646" s="844">
        <f>SUM(J646:L646)*H646</f>
        <v>0</v>
      </c>
      <c r="W646" s="845">
        <f>SUM(M646:O646)*H646</f>
        <v>0.15</v>
      </c>
      <c r="X646" s="845">
        <f>SUM(P646:R646)*H646</f>
        <v>0.15</v>
      </c>
      <c r="Y646" s="845">
        <f>SUM(S646:U646)*H646</f>
        <v>0.15</v>
      </c>
      <c r="Z646" s="965">
        <f>MAX(V646:Y646)</f>
        <v>0.15</v>
      </c>
      <c r="AA646" s="1447"/>
      <c r="AB646" s="1276"/>
      <c r="AC646" s="980"/>
      <c r="AD646" s="1534" t="str">
        <f>+IF(Z647&gt;Z646,"SUPERADA",IF(Z647=Z646,"EQUILIBRADA",IF(Z647&lt;Z646,"PARA MEJORAR")))</f>
        <v>EQUILIBRADA</v>
      </c>
      <c r="AE646" s="1006"/>
    </row>
    <row r="647" spans="1:31" ht="24.95" customHeight="1" x14ac:dyDescent="0.2">
      <c r="A647" s="1438"/>
      <c r="B647" s="1440"/>
      <c r="C647" s="1442"/>
      <c r="D647" s="1192"/>
      <c r="E647" s="1192"/>
      <c r="F647" s="1442"/>
      <c r="G647" s="1195"/>
      <c r="H647" s="1448"/>
      <c r="I647" s="823" t="s">
        <v>601</v>
      </c>
      <c r="J647" s="824"/>
      <c r="K647" s="825"/>
      <c r="L647" s="826"/>
      <c r="M647" s="827"/>
      <c r="N647" s="825"/>
      <c r="O647" s="826">
        <v>1</v>
      </c>
      <c r="P647" s="827"/>
      <c r="Q647" s="825"/>
      <c r="R647" s="826"/>
      <c r="S647" s="827"/>
      <c r="T647" s="825"/>
      <c r="U647" s="828"/>
      <c r="V647" s="829">
        <f>SUM(J647:L647)*H646</f>
        <v>0</v>
      </c>
      <c r="W647" s="830">
        <f>SUM(M647:O647)*H646</f>
        <v>0.15</v>
      </c>
      <c r="X647" s="830">
        <f>SUM(P647:R647)*H646</f>
        <v>0</v>
      </c>
      <c r="Y647" s="830">
        <f>SUM(S647:U647)*H646</f>
        <v>0</v>
      </c>
      <c r="Z647" s="964">
        <f t="shared" ref="Z647" si="321">MAX(V647:Y647)</f>
        <v>0.15</v>
      </c>
      <c r="AA647" s="1447"/>
      <c r="AB647" s="1276"/>
      <c r="AC647" s="980"/>
      <c r="AD647" s="1534"/>
      <c r="AE647" s="1006"/>
    </row>
    <row r="648" spans="1:31" ht="24.95" customHeight="1" x14ac:dyDescent="0.2">
      <c r="A648" s="1438"/>
      <c r="B648" s="1440"/>
      <c r="C648" s="1442"/>
      <c r="D648" s="1192"/>
      <c r="E648" s="1192"/>
      <c r="F648" s="1442"/>
      <c r="G648" s="1195" t="s">
        <v>888</v>
      </c>
      <c r="H648" s="1448">
        <v>0.13750000000000001</v>
      </c>
      <c r="I648" s="838" t="s">
        <v>600</v>
      </c>
      <c r="J648" s="839"/>
      <c r="K648" s="840"/>
      <c r="L648" s="841"/>
      <c r="M648" s="842"/>
      <c r="N648" s="840"/>
      <c r="O648" s="841"/>
      <c r="P648" s="842"/>
      <c r="Q648" s="840"/>
      <c r="R648" s="841">
        <v>0.2727</v>
      </c>
      <c r="S648" s="842"/>
      <c r="T648" s="840"/>
      <c r="U648" s="843">
        <v>1</v>
      </c>
      <c r="V648" s="844">
        <f>SUM(J648:L648)*H648</f>
        <v>0</v>
      </c>
      <c r="W648" s="845">
        <f>SUM(M648:O648)*H648</f>
        <v>0</v>
      </c>
      <c r="X648" s="845">
        <f>SUM(P648:R648)*H648</f>
        <v>3.7496250000000002E-2</v>
      </c>
      <c r="Y648" s="845">
        <f>SUM(S648:U648)*H648</f>
        <v>0.13750000000000001</v>
      </c>
      <c r="Z648" s="965">
        <f>MAX(V648:Y648)</f>
        <v>0.13750000000000001</v>
      </c>
      <c r="AA648" s="1447"/>
      <c r="AB648" s="1276"/>
      <c r="AC648" s="980"/>
      <c r="AD648" s="1534" t="str">
        <f>+IF(Z649&gt;Z648,"SUPERADA",IF(Z649=Z648,"EQUILIBRADA",IF(Z649&lt;Z648,"PARA MEJORAR")))</f>
        <v>PARA MEJORAR</v>
      </c>
      <c r="AE648" s="1006"/>
    </row>
    <row r="649" spans="1:31" ht="24.95" customHeight="1" x14ac:dyDescent="0.2">
      <c r="A649" s="1438"/>
      <c r="B649" s="1440"/>
      <c r="C649" s="1442"/>
      <c r="D649" s="1192"/>
      <c r="E649" s="1192"/>
      <c r="F649" s="1442"/>
      <c r="G649" s="1195"/>
      <c r="H649" s="1448"/>
      <c r="I649" s="823" t="s">
        <v>601</v>
      </c>
      <c r="J649" s="824"/>
      <c r="K649" s="825"/>
      <c r="L649" s="826"/>
      <c r="M649" s="827"/>
      <c r="N649" s="825"/>
      <c r="O649" s="826"/>
      <c r="P649" s="827"/>
      <c r="Q649" s="825"/>
      <c r="R649" s="826"/>
      <c r="S649" s="827"/>
      <c r="T649" s="825"/>
      <c r="U649" s="828"/>
      <c r="V649" s="829">
        <f>SUM(J649:L649)*H648</f>
        <v>0</v>
      </c>
      <c r="W649" s="830">
        <f>SUM(M649:O649)*H648</f>
        <v>0</v>
      </c>
      <c r="X649" s="830">
        <f>SUM(P649:R649)*H648</f>
        <v>0</v>
      </c>
      <c r="Y649" s="830">
        <f>SUM(S649:U649)*H648</f>
        <v>0</v>
      </c>
      <c r="Z649" s="964">
        <f t="shared" ref="Z649" si="322">MAX(V649:Y649)</f>
        <v>0</v>
      </c>
      <c r="AA649" s="1447"/>
      <c r="AB649" s="1276"/>
      <c r="AC649" s="980"/>
      <c r="AD649" s="1534"/>
      <c r="AE649" s="1006"/>
    </row>
    <row r="650" spans="1:31" ht="24.95" customHeight="1" x14ac:dyDescent="0.2">
      <c r="A650" s="1438"/>
      <c r="B650" s="1440"/>
      <c r="C650" s="1442"/>
      <c r="D650" s="1192"/>
      <c r="E650" s="1192"/>
      <c r="F650" s="1442"/>
      <c r="G650" s="1195" t="s">
        <v>889</v>
      </c>
      <c r="H650" s="1448">
        <v>0.13750000000000001</v>
      </c>
      <c r="I650" s="838" t="s">
        <v>600</v>
      </c>
      <c r="J650" s="839"/>
      <c r="K650" s="840"/>
      <c r="L650" s="841"/>
      <c r="M650" s="842"/>
      <c r="N650" s="840"/>
      <c r="O650" s="841"/>
      <c r="P650" s="842"/>
      <c r="Q650" s="840"/>
      <c r="R650" s="841">
        <v>0.2727</v>
      </c>
      <c r="S650" s="842"/>
      <c r="T650" s="840"/>
      <c r="U650" s="843">
        <v>1</v>
      </c>
      <c r="V650" s="844">
        <f>SUM(J650:L650)*H650</f>
        <v>0</v>
      </c>
      <c r="W650" s="845">
        <f>SUM(M650:O650)*H650</f>
        <v>0</v>
      </c>
      <c r="X650" s="845">
        <f>SUM(P650:R650)*H650</f>
        <v>3.7496250000000002E-2</v>
      </c>
      <c r="Y650" s="845">
        <f>SUM(S650:U650)*H650</f>
        <v>0.13750000000000001</v>
      </c>
      <c r="Z650" s="965">
        <f>MAX(V650:Y650)</f>
        <v>0.13750000000000001</v>
      </c>
      <c r="AA650" s="1447"/>
      <c r="AB650" s="1276"/>
      <c r="AC650" s="980"/>
      <c r="AD650" s="1534" t="str">
        <f>+IF(Z651&gt;Z650,"SUPERADA",IF(Z651=Z650,"EQUILIBRADA",IF(Z651&lt;Z650,"PARA MEJORAR")))</f>
        <v>PARA MEJORAR</v>
      </c>
      <c r="AE650" s="1006"/>
    </row>
    <row r="651" spans="1:31" ht="24.95" customHeight="1" x14ac:dyDescent="0.2">
      <c r="A651" s="1438"/>
      <c r="B651" s="1440"/>
      <c r="C651" s="1442"/>
      <c r="D651" s="1192"/>
      <c r="E651" s="1192"/>
      <c r="F651" s="1442"/>
      <c r="G651" s="1195"/>
      <c r="H651" s="1448"/>
      <c r="I651" s="823" t="s">
        <v>601</v>
      </c>
      <c r="J651" s="824"/>
      <c r="K651" s="825"/>
      <c r="L651" s="826"/>
      <c r="M651" s="827"/>
      <c r="N651" s="825"/>
      <c r="O651" s="826"/>
      <c r="P651" s="827"/>
      <c r="Q651" s="825"/>
      <c r="R651" s="826"/>
      <c r="S651" s="827"/>
      <c r="T651" s="825"/>
      <c r="U651" s="828"/>
      <c r="V651" s="829">
        <f>SUM(J651:L651)*H650</f>
        <v>0</v>
      </c>
      <c r="W651" s="830">
        <f>SUM(M651:O651)*H650</f>
        <v>0</v>
      </c>
      <c r="X651" s="830">
        <f>SUM(P651:R651)*H650</f>
        <v>0</v>
      </c>
      <c r="Y651" s="830">
        <f>SUM(S651:U651)*H650</f>
        <v>0</v>
      </c>
      <c r="Z651" s="964">
        <f t="shared" ref="Z651" si="323">MAX(V651:Y651)</f>
        <v>0</v>
      </c>
      <c r="AA651" s="1447"/>
      <c r="AB651" s="1276"/>
      <c r="AC651" s="980"/>
      <c r="AD651" s="1534"/>
      <c r="AE651" s="1006"/>
    </row>
    <row r="652" spans="1:31" ht="24.95" customHeight="1" x14ac:dyDescent="0.2">
      <c r="A652" s="1438"/>
      <c r="B652" s="1440"/>
      <c r="C652" s="1442"/>
      <c r="D652" s="1192"/>
      <c r="E652" s="1192"/>
      <c r="F652" s="1442"/>
      <c r="G652" s="1195" t="s">
        <v>890</v>
      </c>
      <c r="H652" s="1448">
        <v>0.13750000000000001</v>
      </c>
      <c r="I652" s="838" t="s">
        <v>600</v>
      </c>
      <c r="J652" s="839"/>
      <c r="K652" s="840"/>
      <c r="L652" s="841"/>
      <c r="M652" s="842"/>
      <c r="N652" s="840"/>
      <c r="O652" s="841"/>
      <c r="P652" s="842"/>
      <c r="Q652" s="840"/>
      <c r="R652" s="841">
        <v>0.2727</v>
      </c>
      <c r="S652" s="842"/>
      <c r="T652" s="840"/>
      <c r="U652" s="843">
        <v>1</v>
      </c>
      <c r="V652" s="844">
        <f>SUM(J652:L652)*H652</f>
        <v>0</v>
      </c>
      <c r="W652" s="845">
        <f>SUM(M652:O652)*H652</f>
        <v>0</v>
      </c>
      <c r="X652" s="845">
        <f>SUM(P652:R652)*H652</f>
        <v>3.7496250000000002E-2</v>
      </c>
      <c r="Y652" s="845">
        <f>SUM(S652:U652)*H652</f>
        <v>0.13750000000000001</v>
      </c>
      <c r="Z652" s="965">
        <f>MAX(V652:Y652)</f>
        <v>0.13750000000000001</v>
      </c>
      <c r="AA652" s="1447"/>
      <c r="AB652" s="1276"/>
      <c r="AC652" s="980"/>
      <c r="AD652" s="1534" t="str">
        <f>+IF(Z653&gt;Z652,"SUPERADA",IF(Z653=Z652,"EQUILIBRADA",IF(Z653&lt;Z652,"PARA MEJORAR")))</f>
        <v>PARA MEJORAR</v>
      </c>
      <c r="AE652" s="1006"/>
    </row>
    <row r="653" spans="1:31" ht="24.95" customHeight="1" x14ac:dyDescent="0.2">
      <c r="A653" s="1438"/>
      <c r="B653" s="1440"/>
      <c r="C653" s="1442"/>
      <c r="D653" s="1192"/>
      <c r="E653" s="1192"/>
      <c r="F653" s="1442"/>
      <c r="G653" s="1195"/>
      <c r="H653" s="1448"/>
      <c r="I653" s="823" t="s">
        <v>601</v>
      </c>
      <c r="J653" s="824"/>
      <c r="K653" s="825"/>
      <c r="L653" s="826"/>
      <c r="M653" s="827"/>
      <c r="N653" s="825"/>
      <c r="O653" s="826"/>
      <c r="P653" s="827"/>
      <c r="Q653" s="825"/>
      <c r="R653" s="826"/>
      <c r="S653" s="827"/>
      <c r="T653" s="825"/>
      <c r="U653" s="828"/>
      <c r="V653" s="829">
        <f>SUM(J653:L653)*H652</f>
        <v>0</v>
      </c>
      <c r="W653" s="830">
        <f>SUM(M653:O653)*H652</f>
        <v>0</v>
      </c>
      <c r="X653" s="830">
        <f>SUM(P653:R653)*H652</f>
        <v>0</v>
      </c>
      <c r="Y653" s="830">
        <f>SUM(S653:U653)*H652</f>
        <v>0</v>
      </c>
      <c r="Z653" s="964">
        <f t="shared" ref="Z653" si="324">MAX(V653:Y653)</f>
        <v>0</v>
      </c>
      <c r="AA653" s="1447"/>
      <c r="AB653" s="1276"/>
      <c r="AC653" s="980"/>
      <c r="AD653" s="1534"/>
      <c r="AE653" s="1006"/>
    </row>
    <row r="654" spans="1:31" ht="24.95" customHeight="1" x14ac:dyDescent="0.2">
      <c r="A654" s="1438"/>
      <c r="B654" s="1440"/>
      <c r="C654" s="1442"/>
      <c r="D654" s="1192"/>
      <c r="E654" s="1192"/>
      <c r="F654" s="1442"/>
      <c r="G654" s="1195" t="s">
        <v>891</v>
      </c>
      <c r="H654" s="1448">
        <v>0.13750000000000001</v>
      </c>
      <c r="I654" s="838" t="s">
        <v>600</v>
      </c>
      <c r="J654" s="839"/>
      <c r="K654" s="840"/>
      <c r="L654" s="841"/>
      <c r="M654" s="842"/>
      <c r="N654" s="840"/>
      <c r="O654" s="841"/>
      <c r="P654" s="842"/>
      <c r="Q654" s="840"/>
      <c r="R654" s="841">
        <v>0.2727</v>
      </c>
      <c r="S654" s="842"/>
      <c r="T654" s="840"/>
      <c r="U654" s="843">
        <v>1</v>
      </c>
      <c r="V654" s="844">
        <f>SUM(J654:L654)*H654</f>
        <v>0</v>
      </c>
      <c r="W654" s="845">
        <f>SUM(M654:O654)*H654</f>
        <v>0</v>
      </c>
      <c r="X654" s="845">
        <f>SUM(P654:R654)*H654</f>
        <v>3.7496250000000002E-2</v>
      </c>
      <c r="Y654" s="845">
        <f>SUM(S654:U654)*H654</f>
        <v>0.13750000000000001</v>
      </c>
      <c r="Z654" s="965">
        <f>MAX(V654:Y654)</f>
        <v>0.13750000000000001</v>
      </c>
      <c r="AA654" s="1447"/>
      <c r="AB654" s="1276"/>
      <c r="AC654" s="980"/>
      <c r="AD654" s="1534" t="str">
        <f>+IF(Z655&gt;Z654,"SUPERADA",IF(Z655=Z654,"EQUILIBRADA",IF(Z655&lt;Z654,"PARA MEJORAR")))</f>
        <v>PARA MEJORAR</v>
      </c>
      <c r="AE654" s="1006"/>
    </row>
    <row r="655" spans="1:31" ht="24.95" customHeight="1" x14ac:dyDescent="0.2">
      <c r="A655" s="1438"/>
      <c r="B655" s="1440"/>
      <c r="C655" s="1442"/>
      <c r="D655" s="1192"/>
      <c r="E655" s="1192"/>
      <c r="F655" s="1442"/>
      <c r="G655" s="1195"/>
      <c r="H655" s="1448"/>
      <c r="I655" s="823" t="s">
        <v>601</v>
      </c>
      <c r="J655" s="824"/>
      <c r="K655" s="825"/>
      <c r="L655" s="826"/>
      <c r="M655" s="827"/>
      <c r="N655" s="825"/>
      <c r="O655" s="826">
        <v>0.15</v>
      </c>
      <c r="P655" s="827"/>
      <c r="Q655" s="825"/>
      <c r="R655" s="826"/>
      <c r="S655" s="827"/>
      <c r="T655" s="825"/>
      <c r="U655" s="828"/>
      <c r="V655" s="829">
        <f>SUM(J655:L655)*H654</f>
        <v>0</v>
      </c>
      <c r="W655" s="830">
        <f>SUM(M655:O655)*H654</f>
        <v>2.0625000000000001E-2</v>
      </c>
      <c r="X655" s="830">
        <f>SUM(P655:R655)*H654</f>
        <v>0</v>
      </c>
      <c r="Y655" s="830">
        <f>SUM(S655:U655)*H654</f>
        <v>0</v>
      </c>
      <c r="Z655" s="964">
        <f t="shared" ref="Z655" si="325">MAX(V655:Y655)</f>
        <v>2.0625000000000001E-2</v>
      </c>
      <c r="AA655" s="1447"/>
      <c r="AB655" s="1276"/>
      <c r="AC655" s="980"/>
      <c r="AD655" s="1534"/>
      <c r="AE655" s="1006"/>
    </row>
    <row r="656" spans="1:31" ht="24.95" customHeight="1" x14ac:dyDescent="0.2">
      <c r="A656" s="1438"/>
      <c r="B656" s="1440"/>
      <c r="C656" s="1442"/>
      <c r="D656" s="1192"/>
      <c r="E656" s="1192"/>
      <c r="F656" s="1442"/>
      <c r="G656" s="1195" t="s">
        <v>892</v>
      </c>
      <c r="H656" s="1448">
        <v>0.2</v>
      </c>
      <c r="I656" s="838" t="s">
        <v>600</v>
      </c>
      <c r="J656" s="839"/>
      <c r="K656" s="840"/>
      <c r="L656" s="841"/>
      <c r="M656" s="842"/>
      <c r="N656" s="840"/>
      <c r="O656" s="841"/>
      <c r="P656" s="842"/>
      <c r="Q656" s="840"/>
      <c r="R656" s="841"/>
      <c r="S656" s="842"/>
      <c r="T656" s="840"/>
      <c r="U656" s="843">
        <v>1</v>
      </c>
      <c r="V656" s="844">
        <f>SUM(J656:L656)*H656</f>
        <v>0</v>
      </c>
      <c r="W656" s="845">
        <f>SUM(M656:O656)*H656</f>
        <v>0</v>
      </c>
      <c r="X656" s="845">
        <f>SUM(P656:R656)*H656</f>
        <v>0</v>
      </c>
      <c r="Y656" s="845">
        <f>SUM(S656:U656)*H656</f>
        <v>0.2</v>
      </c>
      <c r="Z656" s="965">
        <f>MAX(V656:Y656)</f>
        <v>0.2</v>
      </c>
      <c r="AA656" s="1447"/>
      <c r="AB656" s="1276"/>
      <c r="AC656" s="980"/>
      <c r="AD656" s="1534" t="str">
        <f>+IF(Z657&gt;Z656,"SUPERADA",IF(Z657=Z656,"EQUILIBRADA",IF(Z657&lt;Z656,"PARA MEJORAR")))</f>
        <v>PARA MEJORAR</v>
      </c>
      <c r="AE656" s="1006"/>
    </row>
    <row r="657" spans="1:31" ht="24.95" customHeight="1" thickBot="1" x14ac:dyDescent="0.25">
      <c r="A657" s="1438"/>
      <c r="B657" s="1440"/>
      <c r="C657" s="1442"/>
      <c r="D657" s="1192"/>
      <c r="E657" s="1192"/>
      <c r="F657" s="1442"/>
      <c r="G657" s="1444"/>
      <c r="H657" s="1449"/>
      <c r="I657" s="847" t="s">
        <v>601</v>
      </c>
      <c r="J657" s="848"/>
      <c r="K657" s="849"/>
      <c r="L657" s="850"/>
      <c r="M657" s="851"/>
      <c r="N657" s="849"/>
      <c r="O657" s="850"/>
      <c r="P657" s="851"/>
      <c r="Q657" s="849"/>
      <c r="R657" s="850"/>
      <c r="S657" s="851"/>
      <c r="T657" s="849"/>
      <c r="U657" s="852"/>
      <c r="V657" s="853">
        <f>SUM(J657:L657)*H656</f>
        <v>0</v>
      </c>
      <c r="W657" s="854">
        <f>SUM(M657:O657)*H656</f>
        <v>0</v>
      </c>
      <c r="X657" s="854">
        <f>SUM(P657:R657)*H656</f>
        <v>0</v>
      </c>
      <c r="Y657" s="854">
        <f>SUM(S657:U657)*H656</f>
        <v>0</v>
      </c>
      <c r="Z657" s="966">
        <f t="shared" ref="Z657" si="326">MAX(V657:Y657)</f>
        <v>0</v>
      </c>
      <c r="AA657" s="1447"/>
      <c r="AB657" s="1277"/>
      <c r="AC657" s="981"/>
      <c r="AD657" s="1535"/>
      <c r="AE657" s="1006"/>
    </row>
    <row r="658" spans="1:31" ht="24.95" customHeight="1" x14ac:dyDescent="0.2">
      <c r="A658" s="1454" t="s">
        <v>324</v>
      </c>
      <c r="B658" s="1456" t="s">
        <v>1115</v>
      </c>
      <c r="C658" s="1194" t="s">
        <v>326</v>
      </c>
      <c r="D658" s="1191" t="s">
        <v>411</v>
      </c>
      <c r="E658" s="1191" t="s">
        <v>327</v>
      </c>
      <c r="F658" s="1194" t="s">
        <v>328</v>
      </c>
      <c r="G658" s="1443" t="s">
        <v>893</v>
      </c>
      <c r="H658" s="1445">
        <v>0.2</v>
      </c>
      <c r="I658" s="838" t="s">
        <v>600</v>
      </c>
      <c r="J658" s="839"/>
      <c r="K658" s="840"/>
      <c r="L658" s="841"/>
      <c r="M658" s="842"/>
      <c r="N658" s="840"/>
      <c r="O658" s="841"/>
      <c r="P658" s="842"/>
      <c r="Q658" s="840"/>
      <c r="R658" s="841"/>
      <c r="S658" s="842"/>
      <c r="T658" s="840"/>
      <c r="U658" s="843">
        <v>1</v>
      </c>
      <c r="V658" s="821">
        <f>SUM(J658:L658)*H658</f>
        <v>0</v>
      </c>
      <c r="W658" s="822">
        <f>SUM(M658:O658)*H658</f>
        <v>0</v>
      </c>
      <c r="X658" s="822">
        <f>SUM(P658:R658)*H658</f>
        <v>0</v>
      </c>
      <c r="Y658" s="822">
        <f>SUM(S658:U658)*H658</f>
        <v>0.2</v>
      </c>
      <c r="Z658" s="963">
        <f>MAX(V658:Y658)</f>
        <v>0.2</v>
      </c>
      <c r="AA658" s="1447"/>
      <c r="AB658" s="1275">
        <v>88</v>
      </c>
      <c r="AC658" s="979"/>
      <c r="AD658" s="1533" t="str">
        <f>+IF(Z659&gt;Z658,"SUPERADA",IF(Z659=Z658,"EQUILIBRADA",IF(Z659&lt;Z658,"PARA MEJORAR")))</f>
        <v>PARA MEJORAR</v>
      </c>
      <c r="AE658" s="1006"/>
    </row>
    <row r="659" spans="1:31" ht="24.95" customHeight="1" x14ac:dyDescent="0.2">
      <c r="A659" s="1455"/>
      <c r="B659" s="1457"/>
      <c r="C659" s="1187"/>
      <c r="D659" s="1192"/>
      <c r="E659" s="1192"/>
      <c r="F659" s="1187"/>
      <c r="G659" s="1195"/>
      <c r="H659" s="1196"/>
      <c r="I659" s="823" t="s">
        <v>601</v>
      </c>
      <c r="J659" s="824"/>
      <c r="K659" s="825"/>
      <c r="L659" s="826"/>
      <c r="M659" s="827"/>
      <c r="N659" s="825"/>
      <c r="O659" s="826"/>
      <c r="P659" s="827"/>
      <c r="Q659" s="825"/>
      <c r="R659" s="826"/>
      <c r="S659" s="827"/>
      <c r="T659" s="825"/>
      <c r="U659" s="828"/>
      <c r="V659" s="829">
        <f>SUM(J659:L659)*H658</f>
        <v>0</v>
      </c>
      <c r="W659" s="830">
        <f>SUM(M659:O659)*H658</f>
        <v>0</v>
      </c>
      <c r="X659" s="830">
        <f>SUM(P659:R659)*H658</f>
        <v>0</v>
      </c>
      <c r="Y659" s="830">
        <f>SUM(S659:U659)*H658</f>
        <v>0</v>
      </c>
      <c r="Z659" s="964">
        <f t="shared" ref="Z659" si="327">MAX(V659:Y659)</f>
        <v>0</v>
      </c>
      <c r="AA659" s="1447"/>
      <c r="AB659" s="1276"/>
      <c r="AC659" s="980"/>
      <c r="AD659" s="1534"/>
      <c r="AE659" s="1006"/>
    </row>
    <row r="660" spans="1:31" ht="24.95" customHeight="1" x14ac:dyDescent="0.2">
      <c r="A660" s="1455"/>
      <c r="B660" s="1457"/>
      <c r="C660" s="1187"/>
      <c r="D660" s="1192"/>
      <c r="E660" s="1192"/>
      <c r="F660" s="1187"/>
      <c r="G660" s="1195" t="s">
        <v>894</v>
      </c>
      <c r="H660" s="1196">
        <v>0.3</v>
      </c>
      <c r="I660" s="838" t="s">
        <v>600</v>
      </c>
      <c r="J660" s="839"/>
      <c r="K660" s="840"/>
      <c r="L660" s="841">
        <v>0.1666</v>
      </c>
      <c r="M660" s="842"/>
      <c r="N660" s="840"/>
      <c r="O660" s="841">
        <v>0.1666</v>
      </c>
      <c r="P660" s="842"/>
      <c r="Q660" s="840"/>
      <c r="R660" s="841">
        <v>0.5</v>
      </c>
      <c r="S660" s="842"/>
      <c r="T660" s="840"/>
      <c r="U660" s="843">
        <v>1</v>
      </c>
      <c r="V660" s="844">
        <f>SUM(J660:L660)*H660</f>
        <v>4.9979999999999997E-2</v>
      </c>
      <c r="W660" s="845">
        <f>SUM(M660:O660)*H660</f>
        <v>4.9979999999999997E-2</v>
      </c>
      <c r="X660" s="845">
        <f>SUM(P660:R660)*H660</f>
        <v>0.15</v>
      </c>
      <c r="Y660" s="845">
        <f>SUM(S660:U660)*H660</f>
        <v>0.3</v>
      </c>
      <c r="Z660" s="965">
        <f>MAX(V660:Y660)</f>
        <v>0.3</v>
      </c>
      <c r="AA660" s="1447"/>
      <c r="AB660" s="1276"/>
      <c r="AC660" s="980"/>
      <c r="AD660" s="1534" t="str">
        <f>+IF(Z661&gt;Z660,"SUPERADA",IF(Z661=Z660,"EQUILIBRADA",IF(Z661&lt;Z660,"PARA MEJORAR")))</f>
        <v>PARA MEJORAR</v>
      </c>
      <c r="AE660" s="1006"/>
    </row>
    <row r="661" spans="1:31" ht="24.95" customHeight="1" x14ac:dyDescent="0.2">
      <c r="A661" s="1455"/>
      <c r="B661" s="1457"/>
      <c r="C661" s="1187"/>
      <c r="D661" s="1192"/>
      <c r="E661" s="1192"/>
      <c r="F661" s="1187"/>
      <c r="G661" s="1195"/>
      <c r="H661" s="1196"/>
      <c r="I661" s="823" t="s">
        <v>601</v>
      </c>
      <c r="J661" s="824"/>
      <c r="K661" s="825"/>
      <c r="L661" s="826">
        <v>0.1666</v>
      </c>
      <c r="M661" s="827"/>
      <c r="N661" s="825"/>
      <c r="O661" s="826">
        <v>0.2666</v>
      </c>
      <c r="P661" s="827"/>
      <c r="Q661" s="825"/>
      <c r="R661" s="826"/>
      <c r="S661" s="827"/>
      <c r="T661" s="825"/>
      <c r="U661" s="828"/>
      <c r="V661" s="829">
        <f>SUM(J661:L661)*H660</f>
        <v>4.9979999999999997E-2</v>
      </c>
      <c r="W661" s="830">
        <f>SUM(M661:O661)*H660</f>
        <v>7.9979999999999996E-2</v>
      </c>
      <c r="X661" s="830">
        <f>SUM(P661:R661)*H660</f>
        <v>0</v>
      </c>
      <c r="Y661" s="830">
        <f>SUM(S661:U661)*H660</f>
        <v>0</v>
      </c>
      <c r="Z661" s="964">
        <f t="shared" ref="Z661" si="328">MAX(V661:Y661)</f>
        <v>7.9979999999999996E-2</v>
      </c>
      <c r="AA661" s="1447"/>
      <c r="AB661" s="1276"/>
      <c r="AC661" s="980"/>
      <c r="AD661" s="1534"/>
      <c r="AE661" s="1006"/>
    </row>
    <row r="662" spans="1:31" ht="24.95" customHeight="1" x14ac:dyDescent="0.2">
      <c r="A662" s="1455"/>
      <c r="B662" s="1457"/>
      <c r="C662" s="1187"/>
      <c r="D662" s="1192"/>
      <c r="E662" s="1192"/>
      <c r="F662" s="1187"/>
      <c r="G662" s="1195" t="s">
        <v>895</v>
      </c>
      <c r="H662" s="1196">
        <v>0.2</v>
      </c>
      <c r="I662" s="838" t="s">
        <v>600</v>
      </c>
      <c r="J662" s="839"/>
      <c r="K662" s="840"/>
      <c r="L662" s="841"/>
      <c r="M662" s="842"/>
      <c r="N662" s="840"/>
      <c r="O662" s="841"/>
      <c r="P662" s="842"/>
      <c r="Q662" s="840"/>
      <c r="R662" s="841"/>
      <c r="S662" s="842"/>
      <c r="T662" s="840"/>
      <c r="U662" s="843">
        <v>1</v>
      </c>
      <c r="V662" s="844">
        <f>SUM(J662:L662)*H662</f>
        <v>0</v>
      </c>
      <c r="W662" s="845">
        <f>SUM(M662:O662)*H662</f>
        <v>0</v>
      </c>
      <c r="X662" s="845">
        <f>SUM(P662:R662)*H662</f>
        <v>0</v>
      </c>
      <c r="Y662" s="845">
        <f>SUM(S662:U662)*H662</f>
        <v>0.2</v>
      </c>
      <c r="Z662" s="965">
        <f>MAX(V662:Y662)</f>
        <v>0.2</v>
      </c>
      <c r="AA662" s="1447"/>
      <c r="AB662" s="1276"/>
      <c r="AC662" s="980"/>
      <c r="AD662" s="1534" t="str">
        <f>+IF(Z663&gt;Z662,"SUPERADA",IF(Z663=Z662,"EQUILIBRADA",IF(Z663&lt;Z662,"PARA MEJORAR")))</f>
        <v>PARA MEJORAR</v>
      </c>
      <c r="AE662" s="1006"/>
    </row>
    <row r="663" spans="1:31" ht="24.95" customHeight="1" x14ac:dyDescent="0.2">
      <c r="A663" s="1455"/>
      <c r="B663" s="1457"/>
      <c r="C663" s="1187"/>
      <c r="D663" s="1192"/>
      <c r="E663" s="1192"/>
      <c r="F663" s="1187"/>
      <c r="G663" s="1195"/>
      <c r="H663" s="1196"/>
      <c r="I663" s="823" t="s">
        <v>601</v>
      </c>
      <c r="J663" s="824"/>
      <c r="K663" s="825"/>
      <c r="L663" s="826"/>
      <c r="M663" s="827"/>
      <c r="N663" s="825"/>
      <c r="O663" s="826"/>
      <c r="P663" s="827"/>
      <c r="Q663" s="825"/>
      <c r="R663" s="826"/>
      <c r="S663" s="827"/>
      <c r="T663" s="825"/>
      <c r="U663" s="828"/>
      <c r="V663" s="829">
        <f>SUM(J663:L663)*H662</f>
        <v>0</v>
      </c>
      <c r="W663" s="830">
        <f>SUM(M663:O663)*H662</f>
        <v>0</v>
      </c>
      <c r="X663" s="830">
        <f>SUM(P663:R663)*H662</f>
        <v>0</v>
      </c>
      <c r="Y663" s="830">
        <f>SUM(S663:U663)*H662</f>
        <v>0</v>
      </c>
      <c r="Z663" s="964">
        <f t="shared" ref="Z663" si="329">MAX(V663:Y663)</f>
        <v>0</v>
      </c>
      <c r="AA663" s="1447"/>
      <c r="AB663" s="1276"/>
      <c r="AC663" s="980"/>
      <c r="AD663" s="1534"/>
      <c r="AE663" s="1006"/>
    </row>
    <row r="664" spans="1:31" ht="24.95" customHeight="1" x14ac:dyDescent="0.2">
      <c r="A664" s="1455"/>
      <c r="B664" s="1457"/>
      <c r="C664" s="1187"/>
      <c r="D664" s="1192"/>
      <c r="E664" s="1192"/>
      <c r="F664" s="1187"/>
      <c r="G664" s="1195" t="s">
        <v>896</v>
      </c>
      <c r="H664" s="1196">
        <v>0.3</v>
      </c>
      <c r="I664" s="838" t="s">
        <v>600</v>
      </c>
      <c r="J664" s="839"/>
      <c r="K664" s="840"/>
      <c r="L664" s="841"/>
      <c r="M664" s="842"/>
      <c r="N664" s="840"/>
      <c r="O664" s="841"/>
      <c r="P664" s="842"/>
      <c r="Q664" s="840"/>
      <c r="R664" s="841"/>
      <c r="S664" s="842"/>
      <c r="T664" s="840"/>
      <c r="U664" s="843">
        <v>1</v>
      </c>
      <c r="V664" s="844">
        <f>SUM(J664:L664)*H664</f>
        <v>0</v>
      </c>
      <c r="W664" s="845">
        <f>SUM(M664:O664)*H664</f>
        <v>0</v>
      </c>
      <c r="X664" s="845">
        <f>SUM(P664:R664)*H664</f>
        <v>0</v>
      </c>
      <c r="Y664" s="845">
        <f>SUM(S664:U664)*H664</f>
        <v>0.3</v>
      </c>
      <c r="Z664" s="965">
        <f>MAX(V664:Y664)</f>
        <v>0.3</v>
      </c>
      <c r="AA664" s="1447"/>
      <c r="AB664" s="1276"/>
      <c r="AC664" s="980"/>
      <c r="AD664" s="1534" t="str">
        <f>+IF(Z665&gt;Z664,"SUPERADA",IF(Z665=Z664,"EQUILIBRADA",IF(Z665&lt;Z664,"PARA MEJORAR")))</f>
        <v>PARA MEJORAR</v>
      </c>
      <c r="AE664" s="1006"/>
    </row>
    <row r="665" spans="1:31" ht="24.95" customHeight="1" thickBot="1" x14ac:dyDescent="0.25">
      <c r="A665" s="1455"/>
      <c r="B665" s="1457"/>
      <c r="C665" s="1187"/>
      <c r="D665" s="1192"/>
      <c r="E665" s="1192"/>
      <c r="F665" s="1187"/>
      <c r="G665" s="1444"/>
      <c r="H665" s="1206"/>
      <c r="I665" s="847" t="s">
        <v>601</v>
      </c>
      <c r="J665" s="848"/>
      <c r="K665" s="849"/>
      <c r="L665" s="850"/>
      <c r="M665" s="851"/>
      <c r="N665" s="849"/>
      <c r="O665" s="850"/>
      <c r="P665" s="851"/>
      <c r="Q665" s="849"/>
      <c r="R665" s="850"/>
      <c r="S665" s="851"/>
      <c r="T665" s="849"/>
      <c r="U665" s="852"/>
      <c r="V665" s="853">
        <f>SUM(J665:L665)*H664</f>
        <v>0</v>
      </c>
      <c r="W665" s="897">
        <f>SUM(M665:O665)*H664</f>
        <v>0</v>
      </c>
      <c r="X665" s="897">
        <f>SUM(P665:R665)*H664</f>
        <v>0</v>
      </c>
      <c r="Y665" s="897">
        <f>SUM(S665:U665)*H664</f>
        <v>0</v>
      </c>
      <c r="Z665" s="969">
        <f t="shared" ref="Z665" si="330">MAX(V665:Y665)</f>
        <v>0</v>
      </c>
      <c r="AA665" s="1447"/>
      <c r="AB665" s="1277"/>
      <c r="AC665" s="981"/>
      <c r="AD665" s="1535"/>
      <c r="AE665" s="1006"/>
    </row>
    <row r="666" spans="1:31" ht="24.95" customHeight="1" x14ac:dyDescent="0.2">
      <c r="A666" s="1454" t="s">
        <v>322</v>
      </c>
      <c r="B666" s="1456" t="s">
        <v>1116</v>
      </c>
      <c r="C666" s="1441" t="s">
        <v>330</v>
      </c>
      <c r="D666" s="1191" t="s">
        <v>498</v>
      </c>
      <c r="E666" s="1191" t="s">
        <v>331</v>
      </c>
      <c r="F666" s="1194" t="s">
        <v>332</v>
      </c>
      <c r="G666" s="1443" t="s">
        <v>897</v>
      </c>
      <c r="H666" s="1445">
        <v>0.2</v>
      </c>
      <c r="I666" s="838" t="s">
        <v>600</v>
      </c>
      <c r="J666" s="839"/>
      <c r="K666" s="840"/>
      <c r="L666" s="841">
        <v>1</v>
      </c>
      <c r="M666" s="842"/>
      <c r="N666" s="840"/>
      <c r="O666" s="835">
        <v>1</v>
      </c>
      <c r="P666" s="836"/>
      <c r="Q666" s="834"/>
      <c r="R666" s="835">
        <v>1</v>
      </c>
      <c r="S666" s="836"/>
      <c r="T666" s="834"/>
      <c r="U666" s="837">
        <v>1</v>
      </c>
      <c r="V666" s="908">
        <f>SUM(J666:L666)*H666</f>
        <v>0.2</v>
      </c>
      <c r="W666" s="872">
        <f>SUM(M666:O666)*H666</f>
        <v>0.2</v>
      </c>
      <c r="X666" s="872">
        <f>SUM(P666:R666)*H666</f>
        <v>0.2</v>
      </c>
      <c r="Y666" s="872">
        <f>SUM(S666:U666)*H666</f>
        <v>0.2</v>
      </c>
      <c r="Z666" s="967">
        <f>MAX(V666:Y666)</f>
        <v>0.2</v>
      </c>
      <c r="AA666" s="1446" t="s">
        <v>1180</v>
      </c>
      <c r="AB666" s="1275">
        <v>89</v>
      </c>
      <c r="AC666" s="979"/>
      <c r="AD666" s="1533" t="str">
        <f>+IF(Z667&gt;Z666,"SUPERADA",IF(Z667=Z666,"EQUILIBRADA",IF(Z667&lt;Z666,"PARA MEJORAR")))</f>
        <v>EQUILIBRADA</v>
      </c>
      <c r="AE666" s="1006"/>
    </row>
    <row r="667" spans="1:31" ht="24.95" customHeight="1" x14ac:dyDescent="0.2">
      <c r="A667" s="1455"/>
      <c r="B667" s="1457"/>
      <c r="C667" s="1442"/>
      <c r="D667" s="1192"/>
      <c r="E667" s="1192"/>
      <c r="F667" s="1187"/>
      <c r="G667" s="1195"/>
      <c r="H667" s="1196"/>
      <c r="I667" s="823" t="s">
        <v>601</v>
      </c>
      <c r="J667" s="824"/>
      <c r="K667" s="825"/>
      <c r="L667" s="826">
        <v>1</v>
      </c>
      <c r="M667" s="827"/>
      <c r="N667" s="825"/>
      <c r="O667" s="826">
        <v>1</v>
      </c>
      <c r="P667" s="827"/>
      <c r="Q667" s="825"/>
      <c r="R667" s="826"/>
      <c r="S667" s="827"/>
      <c r="T667" s="825"/>
      <c r="U667" s="828"/>
      <c r="V667" s="909">
        <f>SUM(J667:L667)*H666</f>
        <v>0.2</v>
      </c>
      <c r="W667" s="830">
        <f>SUM(M667:O667)*H666</f>
        <v>0.2</v>
      </c>
      <c r="X667" s="830">
        <f>SUM(P667:R667)*H666</f>
        <v>0</v>
      </c>
      <c r="Y667" s="830">
        <f>SUM(S667:U667)*H666</f>
        <v>0</v>
      </c>
      <c r="Z667" s="964">
        <f t="shared" ref="Z667" si="331">MAX(V667:Y667)</f>
        <v>0.2</v>
      </c>
      <c r="AA667" s="1447"/>
      <c r="AB667" s="1276"/>
      <c r="AC667" s="980"/>
      <c r="AD667" s="1534"/>
      <c r="AE667" s="1006"/>
    </row>
    <row r="668" spans="1:31" ht="24.95" customHeight="1" x14ac:dyDescent="0.2">
      <c r="A668" s="1455"/>
      <c r="B668" s="1457"/>
      <c r="C668" s="1442"/>
      <c r="D668" s="1192"/>
      <c r="E668" s="1192"/>
      <c r="F668" s="1187"/>
      <c r="G668" s="1195" t="s">
        <v>898</v>
      </c>
      <c r="H668" s="1196">
        <v>0.4</v>
      </c>
      <c r="I668" s="838" t="s">
        <v>600</v>
      </c>
      <c r="J668" s="839"/>
      <c r="K668" s="840"/>
      <c r="L668" s="841"/>
      <c r="M668" s="842"/>
      <c r="N668" s="840"/>
      <c r="O668" s="841">
        <v>0.5</v>
      </c>
      <c r="P668" s="842"/>
      <c r="Q668" s="840"/>
      <c r="R668" s="841">
        <v>1</v>
      </c>
      <c r="S668" s="842"/>
      <c r="T668" s="840"/>
      <c r="U668" s="843">
        <v>1</v>
      </c>
      <c r="V668" s="910">
        <f>SUM(J668:L668)*H668</f>
        <v>0</v>
      </c>
      <c r="W668" s="845">
        <f>SUM(M668:O668)*H668</f>
        <v>0.2</v>
      </c>
      <c r="X668" s="845">
        <f>SUM(P668:R668)*H668</f>
        <v>0.4</v>
      </c>
      <c r="Y668" s="845">
        <f>SUM(S668:U668)*H668</f>
        <v>0.4</v>
      </c>
      <c r="Z668" s="965">
        <f>MAX(V668:Y668)</f>
        <v>0.4</v>
      </c>
      <c r="AA668" s="1447"/>
      <c r="AB668" s="1276"/>
      <c r="AC668" s="980"/>
      <c r="AD668" s="1534" t="str">
        <f>+IF(Z669&gt;Z668,"SUPERADA",IF(Z669=Z668,"EQUILIBRADA",IF(Z669&lt;Z668,"PARA MEJORAR")))</f>
        <v>PARA MEJORAR</v>
      </c>
      <c r="AE668" s="1006"/>
    </row>
    <row r="669" spans="1:31" ht="24.95" customHeight="1" x14ac:dyDescent="0.2">
      <c r="A669" s="1455"/>
      <c r="B669" s="1457"/>
      <c r="C669" s="1442"/>
      <c r="D669" s="1192"/>
      <c r="E669" s="1192"/>
      <c r="F669" s="1187"/>
      <c r="G669" s="1195"/>
      <c r="H669" s="1196"/>
      <c r="I669" s="823" t="s">
        <v>601</v>
      </c>
      <c r="J669" s="824"/>
      <c r="K669" s="825"/>
      <c r="L669" s="826"/>
      <c r="M669" s="827"/>
      <c r="N669" s="825"/>
      <c r="O669" s="826">
        <v>0.9</v>
      </c>
      <c r="P669" s="827"/>
      <c r="Q669" s="825"/>
      <c r="R669" s="826"/>
      <c r="S669" s="827"/>
      <c r="T669" s="825"/>
      <c r="U669" s="828"/>
      <c r="V669" s="909">
        <f>SUM(J669:L669)*H668</f>
        <v>0</v>
      </c>
      <c r="W669" s="830">
        <f>SUM(M669:O669)*H668</f>
        <v>0.36000000000000004</v>
      </c>
      <c r="X669" s="830">
        <f>SUM(P669:R669)*H668</f>
        <v>0</v>
      </c>
      <c r="Y669" s="830">
        <f>SUM(S669:U669)*H668</f>
        <v>0</v>
      </c>
      <c r="Z669" s="964">
        <f t="shared" ref="Z669" si="332">MAX(V669:Y669)</f>
        <v>0.36000000000000004</v>
      </c>
      <c r="AA669" s="1447"/>
      <c r="AB669" s="1276"/>
      <c r="AC669" s="980"/>
      <c r="AD669" s="1534"/>
      <c r="AE669" s="1006"/>
    </row>
    <row r="670" spans="1:31" ht="24.95" customHeight="1" x14ac:dyDescent="0.2">
      <c r="A670" s="1455"/>
      <c r="B670" s="1457"/>
      <c r="C670" s="1442"/>
      <c r="D670" s="1192"/>
      <c r="E670" s="1192"/>
      <c r="F670" s="1187"/>
      <c r="G670" s="1195" t="s">
        <v>899</v>
      </c>
      <c r="H670" s="1196">
        <v>0.2</v>
      </c>
      <c r="I670" s="838" t="s">
        <v>600</v>
      </c>
      <c r="J670" s="839"/>
      <c r="K670" s="840"/>
      <c r="L670" s="841"/>
      <c r="M670" s="842"/>
      <c r="N670" s="840"/>
      <c r="O670" s="841"/>
      <c r="P670" s="842"/>
      <c r="Q670" s="840"/>
      <c r="R670" s="841"/>
      <c r="S670" s="842"/>
      <c r="T670" s="840"/>
      <c r="U670" s="843">
        <v>1</v>
      </c>
      <c r="V670" s="910">
        <f>SUM(J670:L670)*H670</f>
        <v>0</v>
      </c>
      <c r="W670" s="845">
        <f>SUM(M670:O670)*H670</f>
        <v>0</v>
      </c>
      <c r="X670" s="845">
        <f>SUM(P670:R670)*H670</f>
        <v>0</v>
      </c>
      <c r="Y670" s="845">
        <f>SUM(S670:U670)*H670</f>
        <v>0.2</v>
      </c>
      <c r="Z670" s="965">
        <f>MAX(V670:Y670)</f>
        <v>0.2</v>
      </c>
      <c r="AA670" s="1447"/>
      <c r="AB670" s="1276"/>
      <c r="AC670" s="980"/>
      <c r="AD670" s="1534" t="str">
        <f>+IF(Z671&gt;Z670,"SUPERADA",IF(Z671=Z670,"EQUILIBRADA",IF(Z671&lt;Z670,"PARA MEJORAR")))</f>
        <v>PARA MEJORAR</v>
      </c>
      <c r="AE670" s="1006"/>
    </row>
    <row r="671" spans="1:31" ht="24.95" customHeight="1" x14ac:dyDescent="0.2">
      <c r="A671" s="1455"/>
      <c r="B671" s="1457"/>
      <c r="C671" s="1442"/>
      <c r="D671" s="1192"/>
      <c r="E671" s="1192"/>
      <c r="F671" s="1187"/>
      <c r="G671" s="1195"/>
      <c r="H671" s="1196"/>
      <c r="I671" s="823" t="s">
        <v>601</v>
      </c>
      <c r="J671" s="824"/>
      <c r="K671" s="825"/>
      <c r="L671" s="826"/>
      <c r="M671" s="827"/>
      <c r="N671" s="825"/>
      <c r="O671" s="826"/>
      <c r="P671" s="827"/>
      <c r="Q671" s="825"/>
      <c r="R671" s="826"/>
      <c r="S671" s="827"/>
      <c r="T671" s="825"/>
      <c r="U671" s="828"/>
      <c r="V671" s="909">
        <f>SUM(J671:L671)*H670</f>
        <v>0</v>
      </c>
      <c r="W671" s="830">
        <f>SUM(M671:O671)*H670</f>
        <v>0</v>
      </c>
      <c r="X671" s="830">
        <f>SUM(P671:R671)*H670</f>
        <v>0</v>
      </c>
      <c r="Y671" s="830">
        <f>SUM(S671:U671)*H670</f>
        <v>0</v>
      </c>
      <c r="Z671" s="964">
        <f t="shared" ref="Z671" si="333">MAX(V671:Y671)</f>
        <v>0</v>
      </c>
      <c r="AA671" s="1447"/>
      <c r="AB671" s="1276"/>
      <c r="AC671" s="980"/>
      <c r="AD671" s="1534"/>
      <c r="AE671" s="1006"/>
    </row>
    <row r="672" spans="1:31" ht="24.95" customHeight="1" x14ac:dyDescent="0.2">
      <c r="A672" s="1455"/>
      <c r="B672" s="1457"/>
      <c r="C672" s="1442"/>
      <c r="D672" s="1192"/>
      <c r="E672" s="1192"/>
      <c r="F672" s="1187"/>
      <c r="G672" s="1195" t="s">
        <v>900</v>
      </c>
      <c r="H672" s="1196">
        <v>0.2</v>
      </c>
      <c r="I672" s="838" t="s">
        <v>600</v>
      </c>
      <c r="J672" s="839"/>
      <c r="K672" s="840"/>
      <c r="L672" s="841"/>
      <c r="M672" s="842"/>
      <c r="N672" s="840"/>
      <c r="O672" s="841"/>
      <c r="P672" s="842"/>
      <c r="Q672" s="840"/>
      <c r="R672" s="841"/>
      <c r="S672" s="842"/>
      <c r="T672" s="840"/>
      <c r="U672" s="843">
        <v>1</v>
      </c>
      <c r="V672" s="910">
        <f>SUM(J672:L672)*H672</f>
        <v>0</v>
      </c>
      <c r="W672" s="845">
        <f>SUM(M672:O672)*H672</f>
        <v>0</v>
      </c>
      <c r="X672" s="845">
        <f>SUM(P672:R672)*H672</f>
        <v>0</v>
      </c>
      <c r="Y672" s="845">
        <f>SUM(S672:U672)*H672</f>
        <v>0.2</v>
      </c>
      <c r="Z672" s="965">
        <f>MAX(V672:Y672)</f>
        <v>0.2</v>
      </c>
      <c r="AA672" s="1447"/>
      <c r="AB672" s="1276"/>
      <c r="AC672" s="980"/>
      <c r="AD672" s="1534" t="str">
        <f>+IF(Z673&gt;Z672,"SUPERADA",IF(Z673=Z672,"EQUILIBRADA",IF(Z673&lt;Z672,"PARA MEJORAR")))</f>
        <v>PARA MEJORAR</v>
      </c>
      <c r="AE672" s="1006"/>
    </row>
    <row r="673" spans="1:31" ht="24.95" customHeight="1" thickBot="1" x14ac:dyDescent="0.25">
      <c r="A673" s="1455"/>
      <c r="B673" s="1457"/>
      <c r="C673" s="1442"/>
      <c r="D673" s="1192"/>
      <c r="E673" s="1192"/>
      <c r="F673" s="1187"/>
      <c r="G673" s="1444"/>
      <c r="H673" s="1206"/>
      <c r="I673" s="847" t="s">
        <v>601</v>
      </c>
      <c r="J673" s="848"/>
      <c r="K673" s="849"/>
      <c r="L673" s="850"/>
      <c r="M673" s="851"/>
      <c r="N673" s="849"/>
      <c r="O673" s="850"/>
      <c r="P673" s="851"/>
      <c r="Q673" s="849"/>
      <c r="R673" s="850"/>
      <c r="S673" s="851"/>
      <c r="T673" s="849"/>
      <c r="U673" s="852"/>
      <c r="V673" s="911">
        <f>SUM(J673:L673)*H672</f>
        <v>0</v>
      </c>
      <c r="W673" s="854">
        <f>SUM(M673:O673)*H672</f>
        <v>0</v>
      </c>
      <c r="X673" s="854">
        <f>SUM(P673:R673)*H672</f>
        <v>0</v>
      </c>
      <c r="Y673" s="854">
        <f>SUM(S673:U673)*H672</f>
        <v>0</v>
      </c>
      <c r="Z673" s="966">
        <f t="shared" ref="Z673" si="334">MAX(V673:Y673)</f>
        <v>0</v>
      </c>
      <c r="AA673" s="1447"/>
      <c r="AB673" s="1276"/>
      <c r="AC673" s="981"/>
      <c r="AD673" s="1535"/>
      <c r="AE673" s="1006"/>
    </row>
    <row r="674" spans="1:31" ht="24.95" customHeight="1" x14ac:dyDescent="0.2">
      <c r="A674" s="1455"/>
      <c r="B674" s="1457"/>
      <c r="C674" s="1442"/>
      <c r="D674" s="1191" t="s">
        <v>334</v>
      </c>
      <c r="E674" s="1191" t="s">
        <v>335</v>
      </c>
      <c r="F674" s="1194" t="s">
        <v>336</v>
      </c>
      <c r="G674" s="1443" t="s">
        <v>901</v>
      </c>
      <c r="H674" s="1445">
        <v>0.6</v>
      </c>
      <c r="I674" s="832" t="s">
        <v>600</v>
      </c>
      <c r="J674" s="833"/>
      <c r="K674" s="834"/>
      <c r="L674" s="835">
        <v>0.2</v>
      </c>
      <c r="M674" s="836"/>
      <c r="N674" s="834"/>
      <c r="O674" s="835">
        <v>1</v>
      </c>
      <c r="P674" s="836"/>
      <c r="Q674" s="834"/>
      <c r="R674" s="835">
        <v>1</v>
      </c>
      <c r="S674" s="836"/>
      <c r="T674" s="834"/>
      <c r="U674" s="837">
        <v>1</v>
      </c>
      <c r="V674" s="871">
        <f>SUM(J674:L674)*H674</f>
        <v>0.12</v>
      </c>
      <c r="W674" s="872">
        <f>SUM(M674:O674)*H674</f>
        <v>0.6</v>
      </c>
      <c r="X674" s="872">
        <f>SUM(P674:R674)*H674</f>
        <v>0.6</v>
      </c>
      <c r="Y674" s="872">
        <f>SUM(S674:U674)*H674</f>
        <v>0.6</v>
      </c>
      <c r="Z674" s="967">
        <f>MAX(V674:Y674)</f>
        <v>0.6</v>
      </c>
      <c r="AA674" s="1447"/>
      <c r="AB674" s="1275">
        <v>90</v>
      </c>
      <c r="AC674" s="979"/>
      <c r="AD674" s="1533" t="str">
        <f>+IF(Z675&gt;Z674,"SUPERADA",IF(Z675=Z674,"EQUILIBRADA",IF(Z675&lt;Z674,"PARA MEJORAR")))</f>
        <v>PARA MEJORAR</v>
      </c>
      <c r="AE674" s="1006"/>
    </row>
    <row r="675" spans="1:31" ht="24.95" customHeight="1" x14ac:dyDescent="0.2">
      <c r="A675" s="1455"/>
      <c r="B675" s="1457"/>
      <c r="C675" s="1442"/>
      <c r="D675" s="1192"/>
      <c r="E675" s="1192"/>
      <c r="F675" s="1187"/>
      <c r="G675" s="1195"/>
      <c r="H675" s="1196"/>
      <c r="I675" s="823" t="s">
        <v>601</v>
      </c>
      <c r="J675" s="824"/>
      <c r="K675" s="825"/>
      <c r="L675" s="826">
        <v>0.05</v>
      </c>
      <c r="M675" s="827"/>
      <c r="N675" s="825"/>
      <c r="O675" s="826">
        <v>0.8</v>
      </c>
      <c r="P675" s="827"/>
      <c r="Q675" s="825"/>
      <c r="R675" s="826"/>
      <c r="S675" s="827"/>
      <c r="T675" s="825"/>
      <c r="U675" s="828"/>
      <c r="V675" s="829">
        <f>SUM(J675:L675)*H674</f>
        <v>0.03</v>
      </c>
      <c r="W675" s="830">
        <f>SUM(M675:O675)*H674</f>
        <v>0.48</v>
      </c>
      <c r="X675" s="830">
        <f>SUM(P675:R675)*H674</f>
        <v>0</v>
      </c>
      <c r="Y675" s="830">
        <f>SUM(S675:U675)*H674</f>
        <v>0</v>
      </c>
      <c r="Z675" s="964">
        <f t="shared" ref="Z675" si="335">MAX(V675:Y675)</f>
        <v>0.48</v>
      </c>
      <c r="AA675" s="1447"/>
      <c r="AB675" s="1276"/>
      <c r="AC675" s="980"/>
      <c r="AD675" s="1534"/>
      <c r="AE675" s="1006"/>
    </row>
    <row r="676" spans="1:31" ht="24.95" customHeight="1" x14ac:dyDescent="0.2">
      <c r="A676" s="1455"/>
      <c r="B676" s="1457"/>
      <c r="C676" s="1442"/>
      <c r="D676" s="1192"/>
      <c r="E676" s="1192"/>
      <c r="F676" s="1187"/>
      <c r="G676" s="1195" t="s">
        <v>902</v>
      </c>
      <c r="H676" s="1196">
        <v>0.4</v>
      </c>
      <c r="I676" s="838" t="s">
        <v>600</v>
      </c>
      <c r="J676" s="839"/>
      <c r="K676" s="840"/>
      <c r="L676" s="841"/>
      <c r="M676" s="842"/>
      <c r="N676" s="840"/>
      <c r="O676" s="841">
        <v>0.2</v>
      </c>
      <c r="P676" s="842"/>
      <c r="Q676" s="840"/>
      <c r="R676" s="841">
        <v>1</v>
      </c>
      <c r="S676" s="842"/>
      <c r="T676" s="840"/>
      <c r="U676" s="843">
        <v>1</v>
      </c>
      <c r="V676" s="844">
        <f>SUM(J676:L676)*H676</f>
        <v>0</v>
      </c>
      <c r="W676" s="845">
        <f>SUM(M676:O676)*H676</f>
        <v>8.0000000000000016E-2</v>
      </c>
      <c r="X676" s="845">
        <f>SUM(P676:R676)*H676</f>
        <v>0.4</v>
      </c>
      <c r="Y676" s="845">
        <f>SUM(S676:U676)*H676</f>
        <v>0.4</v>
      </c>
      <c r="Z676" s="965">
        <f>MAX(V676:Y676)</f>
        <v>0.4</v>
      </c>
      <c r="AA676" s="1447"/>
      <c r="AB676" s="1276"/>
      <c r="AC676" s="980"/>
      <c r="AD676" s="1534" t="str">
        <f>+IF(Z677&gt;Z676,"SUPERADA",IF(Z677=Z676,"EQUILIBRADA",IF(Z677&lt;Z676,"PARA MEJORAR")))</f>
        <v>PARA MEJORAR</v>
      </c>
      <c r="AE676" s="1006"/>
    </row>
    <row r="677" spans="1:31" ht="24.95" customHeight="1" thickBot="1" x14ac:dyDescent="0.25">
      <c r="A677" s="1455"/>
      <c r="B677" s="1457"/>
      <c r="C677" s="1442"/>
      <c r="D677" s="1192"/>
      <c r="E677" s="1192"/>
      <c r="F677" s="1187"/>
      <c r="G677" s="1444"/>
      <c r="H677" s="1206"/>
      <c r="I677" s="847" t="s">
        <v>601</v>
      </c>
      <c r="J677" s="848"/>
      <c r="K677" s="849"/>
      <c r="L677" s="850"/>
      <c r="M677" s="851"/>
      <c r="N677" s="849"/>
      <c r="O677" s="850">
        <v>0</v>
      </c>
      <c r="P677" s="851"/>
      <c r="Q677" s="849"/>
      <c r="R677" s="850"/>
      <c r="S677" s="851"/>
      <c r="T677" s="849"/>
      <c r="U677" s="852"/>
      <c r="V677" s="853">
        <f>SUM(J677:L677)*H676</f>
        <v>0</v>
      </c>
      <c r="W677" s="854">
        <f>SUM(M677:O677)*H676</f>
        <v>0</v>
      </c>
      <c r="X677" s="854">
        <f>SUM(P677:R677)*H676</f>
        <v>0</v>
      </c>
      <c r="Y677" s="854">
        <f>SUM(S677:U677)*H676</f>
        <v>0</v>
      </c>
      <c r="Z677" s="966">
        <f t="shared" ref="Z677" si="336">MAX(V677:Y677)</f>
        <v>0</v>
      </c>
      <c r="AA677" s="1447"/>
      <c r="AB677" s="1277"/>
      <c r="AC677" s="981"/>
      <c r="AD677" s="1535"/>
      <c r="AE677" s="1006"/>
    </row>
    <row r="678" spans="1:31" ht="24.95" customHeight="1" x14ac:dyDescent="0.2">
      <c r="A678" s="1455"/>
      <c r="B678" s="1457"/>
      <c r="C678" s="1442"/>
      <c r="D678" s="1191" t="s">
        <v>337</v>
      </c>
      <c r="E678" s="1191" t="s">
        <v>338</v>
      </c>
      <c r="F678" s="1194" t="s">
        <v>339</v>
      </c>
      <c r="G678" s="1443" t="s">
        <v>903</v>
      </c>
      <c r="H678" s="1445">
        <v>0.3</v>
      </c>
      <c r="I678" s="832" t="s">
        <v>600</v>
      </c>
      <c r="J678" s="833"/>
      <c r="K678" s="834"/>
      <c r="L678" s="835">
        <v>0.5</v>
      </c>
      <c r="M678" s="836"/>
      <c r="N678" s="834"/>
      <c r="O678" s="835">
        <v>1</v>
      </c>
      <c r="P678" s="836"/>
      <c r="Q678" s="834"/>
      <c r="R678" s="835">
        <v>1</v>
      </c>
      <c r="S678" s="836"/>
      <c r="T678" s="834"/>
      <c r="U678" s="837">
        <v>1</v>
      </c>
      <c r="V678" s="871">
        <f>SUM(J678:L678)*H678</f>
        <v>0.15</v>
      </c>
      <c r="W678" s="872">
        <f>SUM(M678:O678)*H678</f>
        <v>0.3</v>
      </c>
      <c r="X678" s="872">
        <f>SUM(P678:R678)*H678</f>
        <v>0.3</v>
      </c>
      <c r="Y678" s="872">
        <f>SUM(S678:U678)*H678</f>
        <v>0.3</v>
      </c>
      <c r="Z678" s="967">
        <f>MAX(V678:Y678)</f>
        <v>0.3</v>
      </c>
      <c r="AA678" s="1447"/>
      <c r="AB678" s="1276">
        <v>91</v>
      </c>
      <c r="AC678" s="979"/>
      <c r="AD678" s="1533" t="str">
        <f>+IF(Z679&gt;Z678,"SUPERADA",IF(Z679=Z678,"EQUILIBRADA",IF(Z679&lt;Z678,"PARA MEJORAR")))</f>
        <v>PARA MEJORAR</v>
      </c>
      <c r="AE678" s="1006"/>
    </row>
    <row r="679" spans="1:31" ht="24.95" customHeight="1" x14ac:dyDescent="0.2">
      <c r="A679" s="1455"/>
      <c r="B679" s="1457"/>
      <c r="C679" s="1442"/>
      <c r="D679" s="1192"/>
      <c r="E679" s="1192"/>
      <c r="F679" s="1187"/>
      <c r="G679" s="1195"/>
      <c r="H679" s="1196"/>
      <c r="I679" s="823" t="s">
        <v>601</v>
      </c>
      <c r="J679" s="824"/>
      <c r="K679" s="825"/>
      <c r="L679" s="826">
        <v>0.2</v>
      </c>
      <c r="M679" s="827"/>
      <c r="N679" s="825"/>
      <c r="O679" s="826">
        <v>0.8</v>
      </c>
      <c r="P679" s="827"/>
      <c r="Q679" s="825"/>
      <c r="R679" s="826"/>
      <c r="S679" s="827"/>
      <c r="T679" s="825"/>
      <c r="U679" s="828"/>
      <c r="V679" s="829">
        <f>SUM(J679:L679)*H678</f>
        <v>0.06</v>
      </c>
      <c r="W679" s="830">
        <f>SUM(M679:O679)*H678</f>
        <v>0.24</v>
      </c>
      <c r="X679" s="830">
        <f>SUM(P679:R679)*H678</f>
        <v>0</v>
      </c>
      <c r="Y679" s="830">
        <f>SUM(S679:U679)*H678</f>
        <v>0</v>
      </c>
      <c r="Z679" s="964">
        <f t="shared" ref="Z679" si="337">MAX(V679:Y679)</f>
        <v>0.24</v>
      </c>
      <c r="AA679" s="1447"/>
      <c r="AB679" s="1276"/>
      <c r="AC679" s="980"/>
      <c r="AD679" s="1534"/>
      <c r="AE679" s="1006"/>
    </row>
    <row r="680" spans="1:31" ht="24.95" customHeight="1" x14ac:dyDescent="0.2">
      <c r="A680" s="1455"/>
      <c r="B680" s="1457"/>
      <c r="C680" s="1442"/>
      <c r="D680" s="1192"/>
      <c r="E680" s="1192"/>
      <c r="F680" s="1187"/>
      <c r="G680" s="1195" t="s">
        <v>904</v>
      </c>
      <c r="H680" s="1196">
        <v>0.2</v>
      </c>
      <c r="I680" s="838" t="s">
        <v>600</v>
      </c>
      <c r="J680" s="839"/>
      <c r="K680" s="840"/>
      <c r="L680" s="841"/>
      <c r="M680" s="842"/>
      <c r="N680" s="840"/>
      <c r="O680" s="841">
        <v>1</v>
      </c>
      <c r="P680" s="842"/>
      <c r="Q680" s="840"/>
      <c r="R680" s="841">
        <v>1</v>
      </c>
      <c r="S680" s="842"/>
      <c r="T680" s="840"/>
      <c r="U680" s="843">
        <v>1</v>
      </c>
      <c r="V680" s="844">
        <f>SUM(J680:L680)*H680</f>
        <v>0</v>
      </c>
      <c r="W680" s="845">
        <f>SUM(M680:O680)*H680</f>
        <v>0.2</v>
      </c>
      <c r="X680" s="845">
        <f>SUM(P680:R680)*H680</f>
        <v>0.2</v>
      </c>
      <c r="Y680" s="845">
        <f>SUM(S680:U680)*H680</f>
        <v>0.2</v>
      </c>
      <c r="Z680" s="965">
        <f>MAX(V680:Y680)</f>
        <v>0.2</v>
      </c>
      <c r="AA680" s="1447"/>
      <c r="AB680" s="1276"/>
      <c r="AC680" s="980"/>
      <c r="AD680" s="1534" t="str">
        <f>+IF(Z681&gt;Z680,"SUPERADA",IF(Z681=Z680,"EQUILIBRADA",IF(Z681&lt;Z680,"PARA MEJORAR")))</f>
        <v>PARA MEJORAR</v>
      </c>
      <c r="AE680" s="1006"/>
    </row>
    <row r="681" spans="1:31" ht="24.95" customHeight="1" x14ac:dyDescent="0.2">
      <c r="A681" s="1455"/>
      <c r="B681" s="1457"/>
      <c r="C681" s="1442"/>
      <c r="D681" s="1192"/>
      <c r="E681" s="1192"/>
      <c r="F681" s="1187"/>
      <c r="G681" s="1195"/>
      <c r="H681" s="1196"/>
      <c r="I681" s="823" t="s">
        <v>601</v>
      </c>
      <c r="J681" s="824"/>
      <c r="K681" s="825"/>
      <c r="L681" s="826"/>
      <c r="M681" s="827"/>
      <c r="N681" s="825"/>
      <c r="O681" s="826">
        <v>0</v>
      </c>
      <c r="P681" s="827"/>
      <c r="Q681" s="825"/>
      <c r="R681" s="826"/>
      <c r="S681" s="827"/>
      <c r="T681" s="825"/>
      <c r="U681" s="828"/>
      <c r="V681" s="829">
        <f>SUM(J681:L681)*H680</f>
        <v>0</v>
      </c>
      <c r="W681" s="830">
        <f>SUM(M681:O681)*H680</f>
        <v>0</v>
      </c>
      <c r="X681" s="830">
        <f>SUM(P681:R681)*H680</f>
        <v>0</v>
      </c>
      <c r="Y681" s="830">
        <f>SUM(S681:U681)*H680</f>
        <v>0</v>
      </c>
      <c r="Z681" s="964">
        <f t="shared" ref="Z681" si="338">MAX(V681:Y681)</f>
        <v>0</v>
      </c>
      <c r="AA681" s="1447"/>
      <c r="AB681" s="1276"/>
      <c r="AC681" s="980"/>
      <c r="AD681" s="1534"/>
      <c r="AE681" s="1006"/>
    </row>
    <row r="682" spans="1:31" ht="24.95" customHeight="1" x14ac:dyDescent="0.2">
      <c r="A682" s="1455"/>
      <c r="B682" s="1457"/>
      <c r="C682" s="1442"/>
      <c r="D682" s="1192"/>
      <c r="E682" s="1192"/>
      <c r="F682" s="1187"/>
      <c r="G682" s="1195" t="s">
        <v>1119</v>
      </c>
      <c r="H682" s="1196">
        <v>0.3</v>
      </c>
      <c r="I682" s="838" t="s">
        <v>600</v>
      </c>
      <c r="J682" s="839"/>
      <c r="K682" s="840"/>
      <c r="L682" s="841">
        <v>0.1</v>
      </c>
      <c r="M682" s="842"/>
      <c r="N682" s="840"/>
      <c r="O682" s="841">
        <v>1</v>
      </c>
      <c r="P682" s="842"/>
      <c r="Q682" s="840"/>
      <c r="R682" s="841">
        <v>1</v>
      </c>
      <c r="S682" s="842"/>
      <c r="T682" s="840"/>
      <c r="U682" s="843">
        <v>1</v>
      </c>
      <c r="V682" s="844">
        <f>SUM(J682:L682)*H682</f>
        <v>0.03</v>
      </c>
      <c r="W682" s="845">
        <f>SUM(M682:O682)*H682</f>
        <v>0.3</v>
      </c>
      <c r="X682" s="845">
        <f>SUM(P682:R682)*H682</f>
        <v>0.3</v>
      </c>
      <c r="Y682" s="845">
        <f>SUM(S682:U682)*H682</f>
        <v>0.3</v>
      </c>
      <c r="Z682" s="965">
        <f>MAX(V682:Y682)</f>
        <v>0.3</v>
      </c>
      <c r="AA682" s="1447"/>
      <c r="AB682" s="1276"/>
      <c r="AC682" s="980"/>
      <c r="AD682" s="1534" t="str">
        <f>+IF(Z683&gt;Z682,"SUPERADA",IF(Z683=Z682,"EQUILIBRADA",IF(Z683&lt;Z682,"PARA MEJORAR")))</f>
        <v>EQUILIBRADA</v>
      </c>
      <c r="AE682" s="1006"/>
    </row>
    <row r="683" spans="1:31" ht="24.95" customHeight="1" x14ac:dyDescent="0.2">
      <c r="A683" s="1455"/>
      <c r="B683" s="1457"/>
      <c r="C683" s="1442"/>
      <c r="D683" s="1192"/>
      <c r="E683" s="1192"/>
      <c r="F683" s="1187"/>
      <c r="G683" s="1195"/>
      <c r="H683" s="1196"/>
      <c r="I683" s="823" t="s">
        <v>601</v>
      </c>
      <c r="J683" s="824"/>
      <c r="K683" s="825"/>
      <c r="L683" s="826">
        <v>1</v>
      </c>
      <c r="M683" s="827"/>
      <c r="N683" s="825"/>
      <c r="O683" s="826">
        <v>0.9</v>
      </c>
      <c r="P683" s="827"/>
      <c r="Q683" s="825"/>
      <c r="R683" s="826"/>
      <c r="S683" s="827"/>
      <c r="T683" s="825"/>
      <c r="U683" s="828"/>
      <c r="V683" s="829">
        <f>SUM(J683:L683)*H682</f>
        <v>0.3</v>
      </c>
      <c r="W683" s="830">
        <f>SUM(M683:O683)*H682</f>
        <v>0.27</v>
      </c>
      <c r="X683" s="830">
        <f>SUM(P683:R683)*H682</f>
        <v>0</v>
      </c>
      <c r="Y683" s="830">
        <f>SUM(S683:U683)*H682</f>
        <v>0</v>
      </c>
      <c r="Z683" s="964">
        <f t="shared" ref="Z683" si="339">MAX(V683:Y683)</f>
        <v>0.3</v>
      </c>
      <c r="AA683" s="1447"/>
      <c r="AB683" s="1276"/>
      <c r="AC683" s="980"/>
      <c r="AD683" s="1534"/>
      <c r="AE683" s="1006"/>
    </row>
    <row r="684" spans="1:31" ht="24.95" customHeight="1" x14ac:dyDescent="0.2">
      <c r="A684" s="1455"/>
      <c r="B684" s="1457"/>
      <c r="C684" s="1442"/>
      <c r="D684" s="1192"/>
      <c r="E684" s="1192"/>
      <c r="F684" s="1187"/>
      <c r="G684" s="1195" t="s">
        <v>1120</v>
      </c>
      <c r="H684" s="1196">
        <v>0.2</v>
      </c>
      <c r="I684" s="838" t="s">
        <v>600</v>
      </c>
      <c r="J684" s="839"/>
      <c r="K684" s="840"/>
      <c r="L684" s="841"/>
      <c r="M684" s="842"/>
      <c r="N684" s="840"/>
      <c r="O684" s="841">
        <v>1</v>
      </c>
      <c r="P684" s="842"/>
      <c r="Q684" s="840"/>
      <c r="R684" s="841">
        <v>1</v>
      </c>
      <c r="S684" s="842"/>
      <c r="T684" s="840"/>
      <c r="U684" s="843">
        <v>1</v>
      </c>
      <c r="V684" s="844">
        <f>SUM(J684:L684)*H684</f>
        <v>0</v>
      </c>
      <c r="W684" s="845">
        <f>SUM(M684:O684)*H684</f>
        <v>0.2</v>
      </c>
      <c r="X684" s="845">
        <f>SUM(P684:R684)*H684</f>
        <v>0.2</v>
      </c>
      <c r="Y684" s="845">
        <f>SUM(S684:U684)*H684</f>
        <v>0.2</v>
      </c>
      <c r="Z684" s="965">
        <f>MAX(V684:Y684)</f>
        <v>0.2</v>
      </c>
      <c r="AA684" s="1447"/>
      <c r="AB684" s="1276"/>
      <c r="AC684" s="980"/>
      <c r="AD684" s="1534" t="str">
        <f>+IF(Z685&gt;Z684,"SUPERADA",IF(Z685=Z684,"EQUILIBRADA",IF(Z685&lt;Z684,"PARA MEJORAR")))</f>
        <v>PARA MEJORAR</v>
      </c>
      <c r="AE684" s="1006"/>
    </row>
    <row r="685" spans="1:31" ht="24.95" customHeight="1" thickBot="1" x14ac:dyDescent="0.25">
      <c r="A685" s="1455"/>
      <c r="B685" s="1457"/>
      <c r="C685" s="1442"/>
      <c r="D685" s="1192"/>
      <c r="E685" s="1192"/>
      <c r="F685" s="1187"/>
      <c r="G685" s="1444"/>
      <c r="H685" s="1206"/>
      <c r="I685" s="847" t="s">
        <v>601</v>
      </c>
      <c r="J685" s="848"/>
      <c r="K685" s="849"/>
      <c r="L685" s="850"/>
      <c r="M685" s="851"/>
      <c r="N685" s="849"/>
      <c r="O685" s="850">
        <v>0</v>
      </c>
      <c r="P685" s="851"/>
      <c r="Q685" s="849"/>
      <c r="R685" s="850"/>
      <c r="S685" s="851"/>
      <c r="T685" s="849"/>
      <c r="U685" s="852"/>
      <c r="V685" s="853">
        <f>SUM(J685:L685)*H684</f>
        <v>0</v>
      </c>
      <c r="W685" s="854">
        <f>SUM(M685:O685)*H684</f>
        <v>0</v>
      </c>
      <c r="X685" s="854">
        <f>SUM(P685:R685)*H684</f>
        <v>0</v>
      </c>
      <c r="Y685" s="854">
        <f>SUM(S685:U685)*H684</f>
        <v>0</v>
      </c>
      <c r="Z685" s="966">
        <f t="shared" ref="Z685" si="340">MAX(V685:Y685)</f>
        <v>0</v>
      </c>
      <c r="AA685" s="1447"/>
      <c r="AB685" s="1277"/>
      <c r="AC685" s="981"/>
      <c r="AD685" s="1535"/>
      <c r="AE685" s="1006"/>
    </row>
    <row r="686" spans="1:31" ht="24.95" customHeight="1" x14ac:dyDescent="0.2">
      <c r="A686" s="1455"/>
      <c r="B686" s="1457"/>
      <c r="C686" s="1442"/>
      <c r="D686" s="1191" t="s">
        <v>340</v>
      </c>
      <c r="E686" s="1191" t="s">
        <v>341</v>
      </c>
      <c r="F686" s="1194" t="s">
        <v>342</v>
      </c>
      <c r="G686" s="1443" t="s">
        <v>905</v>
      </c>
      <c r="H686" s="1445">
        <v>0.3</v>
      </c>
      <c r="I686" s="832" t="s">
        <v>600</v>
      </c>
      <c r="J686" s="833"/>
      <c r="K686" s="834"/>
      <c r="L686" s="835">
        <v>1</v>
      </c>
      <c r="M686" s="836"/>
      <c r="N686" s="834"/>
      <c r="O686" s="835">
        <v>1</v>
      </c>
      <c r="P686" s="836"/>
      <c r="Q686" s="834"/>
      <c r="R686" s="835">
        <v>1</v>
      </c>
      <c r="S686" s="836"/>
      <c r="T686" s="834"/>
      <c r="U686" s="837">
        <v>1</v>
      </c>
      <c r="V686" s="821">
        <f>SUM(J686:L686)*H686</f>
        <v>0.3</v>
      </c>
      <c r="W686" s="822">
        <f>SUM(M686:O686)*H686</f>
        <v>0.3</v>
      </c>
      <c r="X686" s="822">
        <f>SUM(P686:R686)*H686</f>
        <v>0.3</v>
      </c>
      <c r="Y686" s="822">
        <f>SUM(S686:U686)*H686</f>
        <v>0.3</v>
      </c>
      <c r="Z686" s="963">
        <f>MAX(V686:Y686)</f>
        <v>0.3</v>
      </c>
      <c r="AA686" s="1447"/>
      <c r="AB686" s="1275">
        <v>92</v>
      </c>
      <c r="AC686" s="979"/>
      <c r="AD686" s="1533" t="str">
        <f>+IF(Z687&gt;Z686,"SUPERADA",IF(Z687=Z686,"EQUILIBRADA",IF(Z687&lt;Z686,"PARA MEJORAR")))</f>
        <v>EQUILIBRADA</v>
      </c>
      <c r="AE686" s="1006"/>
    </row>
    <row r="687" spans="1:31" ht="24.95" customHeight="1" x14ac:dyDescent="0.2">
      <c r="A687" s="1455"/>
      <c r="B687" s="1457"/>
      <c r="C687" s="1442"/>
      <c r="D687" s="1192"/>
      <c r="E687" s="1192"/>
      <c r="F687" s="1187"/>
      <c r="G687" s="1195"/>
      <c r="H687" s="1196"/>
      <c r="I687" s="823" t="s">
        <v>601</v>
      </c>
      <c r="J687" s="824"/>
      <c r="K687" s="825"/>
      <c r="L687" s="826">
        <v>1</v>
      </c>
      <c r="M687" s="827"/>
      <c r="N687" s="825"/>
      <c r="O687" s="826">
        <v>1</v>
      </c>
      <c r="P687" s="827"/>
      <c r="Q687" s="825"/>
      <c r="R687" s="826"/>
      <c r="S687" s="827"/>
      <c r="T687" s="825"/>
      <c r="U687" s="828"/>
      <c r="V687" s="829">
        <f>SUM(J687:L687)*H686</f>
        <v>0.3</v>
      </c>
      <c r="W687" s="830">
        <f>SUM(M687:O687)*H686</f>
        <v>0.3</v>
      </c>
      <c r="X687" s="830">
        <f>SUM(P687:R687)*H686</f>
        <v>0</v>
      </c>
      <c r="Y687" s="830">
        <f>SUM(S687:U687)*H686</f>
        <v>0</v>
      </c>
      <c r="Z687" s="964">
        <f t="shared" ref="Z687" si="341">MAX(V687:Y687)</f>
        <v>0.3</v>
      </c>
      <c r="AA687" s="1447"/>
      <c r="AB687" s="1276"/>
      <c r="AC687" s="980"/>
      <c r="AD687" s="1534"/>
      <c r="AE687" s="1006"/>
    </row>
    <row r="688" spans="1:31" ht="24.95" customHeight="1" x14ac:dyDescent="0.2">
      <c r="A688" s="1455"/>
      <c r="B688" s="1457"/>
      <c r="C688" s="1442"/>
      <c r="D688" s="1192"/>
      <c r="E688" s="1192"/>
      <c r="F688" s="1187"/>
      <c r="G688" s="1195" t="s">
        <v>906</v>
      </c>
      <c r="H688" s="1196">
        <v>0.7</v>
      </c>
      <c r="I688" s="838" t="s">
        <v>600</v>
      </c>
      <c r="J688" s="839"/>
      <c r="K688" s="840"/>
      <c r="L688" s="841"/>
      <c r="M688" s="842"/>
      <c r="N688" s="840"/>
      <c r="O688" s="841">
        <v>0.3</v>
      </c>
      <c r="P688" s="842"/>
      <c r="Q688" s="840"/>
      <c r="R688" s="841">
        <v>0.7</v>
      </c>
      <c r="S688" s="842"/>
      <c r="T688" s="840"/>
      <c r="U688" s="843">
        <v>1</v>
      </c>
      <c r="V688" s="844">
        <f>SUM(J688:L688)*H688</f>
        <v>0</v>
      </c>
      <c r="W688" s="845">
        <f>SUM(M688:O688)*H688</f>
        <v>0.21</v>
      </c>
      <c r="X688" s="845">
        <f>SUM(P688:R688)*H688</f>
        <v>0.48999999999999994</v>
      </c>
      <c r="Y688" s="845">
        <f>SUM(S688:U688)*H688</f>
        <v>0.7</v>
      </c>
      <c r="Z688" s="965">
        <f>MAX(V688:Y688)</f>
        <v>0.7</v>
      </c>
      <c r="AA688" s="1447"/>
      <c r="AB688" s="1276"/>
      <c r="AC688" s="980"/>
      <c r="AD688" s="1534" t="str">
        <f>+IF(Z689&gt;Z688,"SUPERADA",IF(Z689=Z688,"EQUILIBRADA",IF(Z689&lt;Z688,"PARA MEJORAR")))</f>
        <v>PARA MEJORAR</v>
      </c>
      <c r="AE688" s="1006"/>
    </row>
    <row r="689" spans="1:31" ht="24.95" customHeight="1" thickBot="1" x14ac:dyDescent="0.25">
      <c r="A689" s="1455"/>
      <c r="B689" s="1457"/>
      <c r="C689" s="1442"/>
      <c r="D689" s="1192"/>
      <c r="E689" s="1192"/>
      <c r="F689" s="1187"/>
      <c r="G689" s="1444"/>
      <c r="H689" s="1206"/>
      <c r="I689" s="847" t="s">
        <v>601</v>
      </c>
      <c r="J689" s="848"/>
      <c r="K689" s="849"/>
      <c r="L689" s="850"/>
      <c r="M689" s="851"/>
      <c r="N689" s="849"/>
      <c r="O689" s="850">
        <v>0.4</v>
      </c>
      <c r="P689" s="851"/>
      <c r="Q689" s="849"/>
      <c r="R689" s="850"/>
      <c r="S689" s="851"/>
      <c r="T689" s="849"/>
      <c r="U689" s="852"/>
      <c r="V689" s="853">
        <f>SUM(J689:L689)*H688</f>
        <v>0</v>
      </c>
      <c r="W689" s="854">
        <f>SUM(M689:O689)*H688</f>
        <v>0.27999999999999997</v>
      </c>
      <c r="X689" s="854">
        <f>SUM(P689:R689)*H688</f>
        <v>0</v>
      </c>
      <c r="Y689" s="854">
        <f>SUM(S689:U689)*H688</f>
        <v>0</v>
      </c>
      <c r="Z689" s="966">
        <f t="shared" ref="Z689" si="342">MAX(V689:Y689)</f>
        <v>0.27999999999999997</v>
      </c>
      <c r="AA689" s="1447"/>
      <c r="AB689" s="1276"/>
      <c r="AC689" s="981"/>
      <c r="AD689" s="1535"/>
      <c r="AE689" s="1006"/>
    </row>
    <row r="690" spans="1:31" ht="24.95" customHeight="1" x14ac:dyDescent="0.2">
      <c r="A690" s="1455"/>
      <c r="B690" s="1457"/>
      <c r="C690" s="1442"/>
      <c r="D690" s="1191" t="s">
        <v>499</v>
      </c>
      <c r="E690" s="1191" t="s">
        <v>501</v>
      </c>
      <c r="F690" s="1194" t="s">
        <v>343</v>
      </c>
      <c r="G690" s="1443" t="s">
        <v>907</v>
      </c>
      <c r="H690" s="1445">
        <v>0.5</v>
      </c>
      <c r="I690" s="832" t="s">
        <v>600</v>
      </c>
      <c r="J690" s="833"/>
      <c r="K690" s="834"/>
      <c r="L690" s="835">
        <v>0.4</v>
      </c>
      <c r="M690" s="836"/>
      <c r="N690" s="834"/>
      <c r="O690" s="835">
        <v>1</v>
      </c>
      <c r="P690" s="836"/>
      <c r="Q690" s="834"/>
      <c r="R690" s="835">
        <v>1</v>
      </c>
      <c r="S690" s="836"/>
      <c r="T690" s="834"/>
      <c r="U690" s="837">
        <v>1</v>
      </c>
      <c r="V690" s="871">
        <f>SUM(J690:L690)*H690</f>
        <v>0.2</v>
      </c>
      <c r="W690" s="872">
        <f>SUM(M690:O690)*H690</f>
        <v>0.5</v>
      </c>
      <c r="X690" s="872">
        <f>SUM(P690:R690)*H690</f>
        <v>0.5</v>
      </c>
      <c r="Y690" s="872">
        <f>SUM(S690:U690)*H690</f>
        <v>0.5</v>
      </c>
      <c r="Z690" s="967">
        <f>MAX(V690:Y690)</f>
        <v>0.5</v>
      </c>
      <c r="AA690" s="1459" t="s">
        <v>3</v>
      </c>
      <c r="AB690" s="1275">
        <v>93</v>
      </c>
      <c r="AC690" s="979"/>
      <c r="AD690" s="1533" t="str">
        <f>+IF(Z691&gt;Z690,"SUPERADA",IF(Z691=Z690,"EQUILIBRADA",IF(Z691&lt;Z690,"PARA MEJORAR")))</f>
        <v>PARA MEJORAR</v>
      </c>
      <c r="AE690" s="1007" t="s">
        <v>559</v>
      </c>
    </row>
    <row r="691" spans="1:31" ht="24.95" customHeight="1" x14ac:dyDescent="0.2">
      <c r="A691" s="1455"/>
      <c r="B691" s="1457"/>
      <c r="C691" s="1442"/>
      <c r="D691" s="1192"/>
      <c r="E691" s="1192"/>
      <c r="F691" s="1187"/>
      <c r="G691" s="1195"/>
      <c r="H691" s="1196"/>
      <c r="I691" s="823" t="s">
        <v>601</v>
      </c>
      <c r="J691" s="824"/>
      <c r="K691" s="825"/>
      <c r="L691" s="826">
        <v>0.4</v>
      </c>
      <c r="M691" s="827"/>
      <c r="N691" s="825"/>
      <c r="O691" s="826">
        <v>0.6</v>
      </c>
      <c r="P691" s="827"/>
      <c r="Q691" s="825"/>
      <c r="R691" s="826"/>
      <c r="S691" s="827"/>
      <c r="T691" s="825"/>
      <c r="U691" s="828"/>
      <c r="V691" s="829">
        <f>SUM(J691:L691)*H690</f>
        <v>0.2</v>
      </c>
      <c r="W691" s="830">
        <f>SUM(M691:O691)*H690</f>
        <v>0.3</v>
      </c>
      <c r="X691" s="830">
        <f>SUM(P691:R691)*H690</f>
        <v>0</v>
      </c>
      <c r="Y691" s="830">
        <f>SUM(S691:U691)*H690</f>
        <v>0</v>
      </c>
      <c r="Z691" s="964">
        <f t="shared" ref="Z691" si="343">MAX(V691:Y691)</f>
        <v>0.3</v>
      </c>
      <c r="AA691" s="1460"/>
      <c r="AB691" s="1276"/>
      <c r="AC691" s="980"/>
      <c r="AD691" s="1534"/>
      <c r="AE691" s="1008" t="s">
        <v>559</v>
      </c>
    </row>
    <row r="692" spans="1:31" ht="24.95" customHeight="1" x14ac:dyDescent="0.2">
      <c r="A692" s="1455"/>
      <c r="B692" s="1457"/>
      <c r="C692" s="1442"/>
      <c r="D692" s="1192"/>
      <c r="E692" s="1192"/>
      <c r="F692" s="1187"/>
      <c r="G692" s="1195" t="s">
        <v>1002</v>
      </c>
      <c r="H692" s="1196">
        <v>0.5</v>
      </c>
      <c r="I692" s="838" t="s">
        <v>600</v>
      </c>
      <c r="J692" s="839"/>
      <c r="K692" s="840"/>
      <c r="L692" s="841"/>
      <c r="M692" s="842"/>
      <c r="N692" s="840"/>
      <c r="O692" s="841">
        <v>0.2</v>
      </c>
      <c r="P692" s="842"/>
      <c r="Q692" s="840"/>
      <c r="R692" s="841">
        <v>0.6</v>
      </c>
      <c r="S692" s="842"/>
      <c r="T692" s="840"/>
      <c r="U692" s="843">
        <v>1</v>
      </c>
      <c r="V692" s="844">
        <f>SUM(J692:L692)*H692</f>
        <v>0</v>
      </c>
      <c r="W692" s="845">
        <f>SUM(M692:O692)*H692</f>
        <v>0.1</v>
      </c>
      <c r="X692" s="845">
        <f>SUM(P692:R692)*H692</f>
        <v>0.3</v>
      </c>
      <c r="Y692" s="845">
        <f>SUM(S692:U692)*H692</f>
        <v>0.5</v>
      </c>
      <c r="Z692" s="965">
        <f>MAX(V692:Y692)</f>
        <v>0.5</v>
      </c>
      <c r="AA692" s="1460"/>
      <c r="AB692" s="1276"/>
      <c r="AC692" s="980"/>
      <c r="AD692" s="1534" t="str">
        <f>+IF(Z693&gt;Z692,"SUPERADA",IF(Z693=Z692,"EQUILIBRADA",IF(Z693&lt;Z692,"PARA MEJORAR")))</f>
        <v>PARA MEJORAR</v>
      </c>
      <c r="AE692" s="1008" t="s">
        <v>559</v>
      </c>
    </row>
    <row r="693" spans="1:31" ht="24.95" customHeight="1" thickBot="1" x14ac:dyDescent="0.25">
      <c r="A693" s="1455"/>
      <c r="B693" s="1457"/>
      <c r="C693" s="1442"/>
      <c r="D693" s="1192"/>
      <c r="E693" s="1192"/>
      <c r="F693" s="1187"/>
      <c r="G693" s="1444"/>
      <c r="H693" s="1206"/>
      <c r="I693" s="847" t="s">
        <v>601</v>
      </c>
      <c r="J693" s="848"/>
      <c r="K693" s="849"/>
      <c r="L693" s="850"/>
      <c r="M693" s="851"/>
      <c r="N693" s="849"/>
      <c r="O693" s="850">
        <v>0</v>
      </c>
      <c r="P693" s="851"/>
      <c r="Q693" s="849"/>
      <c r="R693" s="850"/>
      <c r="S693" s="851"/>
      <c r="T693" s="849"/>
      <c r="U693" s="852"/>
      <c r="V693" s="853">
        <f>SUM(J693:L693)*H692</f>
        <v>0</v>
      </c>
      <c r="W693" s="854">
        <f>SUM(M693:O693)*H692</f>
        <v>0</v>
      </c>
      <c r="X693" s="854">
        <f>SUM(P693:R693)*H692</f>
        <v>0</v>
      </c>
      <c r="Y693" s="854">
        <f>SUM(S693:U693)*H692</f>
        <v>0</v>
      </c>
      <c r="Z693" s="966">
        <f t="shared" ref="Z693" si="344">MAX(V693:Y693)</f>
        <v>0</v>
      </c>
      <c r="AA693" s="1460"/>
      <c r="AB693" s="1277"/>
      <c r="AC693" s="981"/>
      <c r="AD693" s="1535"/>
      <c r="AE693" s="1008" t="s">
        <v>559</v>
      </c>
    </row>
    <row r="694" spans="1:31" ht="24.95" customHeight="1" x14ac:dyDescent="0.2">
      <c r="A694" s="1455"/>
      <c r="B694" s="1457"/>
      <c r="C694" s="1442"/>
      <c r="D694" s="1191" t="s">
        <v>345</v>
      </c>
      <c r="E694" s="1191" t="s">
        <v>346</v>
      </c>
      <c r="F694" s="1194" t="s">
        <v>347</v>
      </c>
      <c r="G694" s="1195" t="s">
        <v>1137</v>
      </c>
      <c r="H694" s="1196">
        <v>0.1</v>
      </c>
      <c r="I694" s="838" t="s">
        <v>600</v>
      </c>
      <c r="J694" s="839"/>
      <c r="K694" s="840"/>
      <c r="L694" s="841">
        <v>0.1</v>
      </c>
      <c r="M694" s="842"/>
      <c r="N694" s="840"/>
      <c r="O694" s="841">
        <v>0.6</v>
      </c>
      <c r="P694" s="842"/>
      <c r="Q694" s="840"/>
      <c r="R694" s="841">
        <v>1</v>
      </c>
      <c r="S694" s="842"/>
      <c r="T694" s="840"/>
      <c r="U694" s="843">
        <v>1</v>
      </c>
      <c r="V694" s="871">
        <f>SUM(J694:L694)*H694</f>
        <v>1.0000000000000002E-2</v>
      </c>
      <c r="W694" s="872">
        <f>SUM(M694:O694)*H694</f>
        <v>0.06</v>
      </c>
      <c r="X694" s="872">
        <f>SUM(P694:R694)*H694</f>
        <v>0.1</v>
      </c>
      <c r="Y694" s="872">
        <f>SUM(S694:U694)*H694</f>
        <v>0.1</v>
      </c>
      <c r="Z694" s="967">
        <f>MAX(V694:Y694)</f>
        <v>0.1</v>
      </c>
      <c r="AA694" s="1460"/>
      <c r="AB694" s="1276">
        <v>94</v>
      </c>
      <c r="AC694" s="979"/>
      <c r="AD694" s="1533" t="str">
        <f>+IF(Z695&gt;Z694,"SUPERADA",IF(Z695=Z694,"EQUILIBRADA",IF(Z695&lt;Z694,"PARA MEJORAR")))</f>
        <v>PARA MEJORAR</v>
      </c>
      <c r="AE694" s="1008" t="s">
        <v>559</v>
      </c>
    </row>
    <row r="695" spans="1:31" ht="24.95" customHeight="1" x14ac:dyDescent="0.2">
      <c r="A695" s="1455"/>
      <c r="B695" s="1457"/>
      <c r="C695" s="1442"/>
      <c r="D695" s="1192"/>
      <c r="E695" s="1192"/>
      <c r="F695" s="1187"/>
      <c r="G695" s="1195"/>
      <c r="H695" s="1196"/>
      <c r="I695" s="823" t="s">
        <v>601</v>
      </c>
      <c r="J695" s="824"/>
      <c r="K695" s="825"/>
      <c r="L695" s="826">
        <v>0.1</v>
      </c>
      <c r="M695" s="827"/>
      <c r="N695" s="825"/>
      <c r="O695" s="826">
        <v>0.2</v>
      </c>
      <c r="P695" s="827"/>
      <c r="Q695" s="825"/>
      <c r="R695" s="826"/>
      <c r="S695" s="827"/>
      <c r="T695" s="825"/>
      <c r="U695" s="828"/>
      <c r="V695" s="829">
        <f>SUM(J695:L695)*H694</f>
        <v>1.0000000000000002E-2</v>
      </c>
      <c r="W695" s="830">
        <f>SUM(M695:O695)*H694</f>
        <v>2.0000000000000004E-2</v>
      </c>
      <c r="X695" s="830">
        <f>SUM(P695:R695)*H694</f>
        <v>0</v>
      </c>
      <c r="Y695" s="830">
        <f>SUM(S695:U695)*H694</f>
        <v>0</v>
      </c>
      <c r="Z695" s="964">
        <f t="shared" ref="Z695" si="345">MAX(V695:Y695)</f>
        <v>2.0000000000000004E-2</v>
      </c>
      <c r="AA695" s="1460"/>
      <c r="AB695" s="1276"/>
      <c r="AC695" s="980"/>
      <c r="AD695" s="1534"/>
      <c r="AE695" s="1008" t="s">
        <v>559</v>
      </c>
    </row>
    <row r="696" spans="1:31" ht="24.95" customHeight="1" x14ac:dyDescent="0.2">
      <c r="A696" s="1455"/>
      <c r="B696" s="1457"/>
      <c r="C696" s="1442"/>
      <c r="D696" s="1192"/>
      <c r="E696" s="1192"/>
      <c r="F696" s="1187"/>
      <c r="G696" s="1195" t="s">
        <v>1138</v>
      </c>
      <c r="H696" s="1196">
        <v>0.4</v>
      </c>
      <c r="I696" s="838" t="s">
        <v>600</v>
      </c>
      <c r="J696" s="839"/>
      <c r="K696" s="840"/>
      <c r="L696" s="841"/>
      <c r="M696" s="842"/>
      <c r="N696" s="840"/>
      <c r="O696" s="841">
        <v>0.5</v>
      </c>
      <c r="P696" s="842"/>
      <c r="Q696" s="840"/>
      <c r="R696" s="841">
        <v>1</v>
      </c>
      <c r="S696" s="842"/>
      <c r="T696" s="840"/>
      <c r="U696" s="843">
        <v>1</v>
      </c>
      <c r="V696" s="844">
        <f>SUM(J696:L696)*H696</f>
        <v>0</v>
      </c>
      <c r="W696" s="845">
        <f>SUM(M696:O696)*H696</f>
        <v>0.2</v>
      </c>
      <c r="X696" s="845">
        <f>SUM(P696:R696)*H696</f>
        <v>0.4</v>
      </c>
      <c r="Y696" s="845">
        <f>SUM(S696:U696)*H696</f>
        <v>0.4</v>
      </c>
      <c r="Z696" s="965">
        <f>MAX(V696:Y696)</f>
        <v>0.4</v>
      </c>
      <c r="AA696" s="1460"/>
      <c r="AB696" s="1276"/>
      <c r="AC696" s="980"/>
      <c r="AD696" s="1534" t="str">
        <f>+IF(Z697&gt;Z696,"SUPERADA",IF(Z697=Z696,"EQUILIBRADA",IF(Z697&lt;Z696,"PARA MEJORAR")))</f>
        <v>PARA MEJORAR</v>
      </c>
      <c r="AE696" s="1008" t="s">
        <v>559</v>
      </c>
    </row>
    <row r="697" spans="1:31" ht="24.95" customHeight="1" x14ac:dyDescent="0.2">
      <c r="A697" s="1455"/>
      <c r="B697" s="1457"/>
      <c r="C697" s="1442"/>
      <c r="D697" s="1192"/>
      <c r="E697" s="1192"/>
      <c r="F697" s="1187"/>
      <c r="G697" s="1195"/>
      <c r="H697" s="1196"/>
      <c r="I697" s="823" t="s">
        <v>601</v>
      </c>
      <c r="J697" s="824"/>
      <c r="K697" s="825"/>
      <c r="L697" s="826"/>
      <c r="M697" s="827"/>
      <c r="N697" s="825"/>
      <c r="O697" s="826">
        <v>0.5</v>
      </c>
      <c r="P697" s="827"/>
      <c r="Q697" s="825"/>
      <c r="R697" s="826"/>
      <c r="S697" s="827"/>
      <c r="T697" s="825"/>
      <c r="U697" s="828"/>
      <c r="V697" s="829">
        <f>SUM(J697:L697)*H696</f>
        <v>0</v>
      </c>
      <c r="W697" s="830">
        <f>SUM(M697:O697)*H696</f>
        <v>0.2</v>
      </c>
      <c r="X697" s="830">
        <f>SUM(P697:R697)*H696</f>
        <v>0</v>
      </c>
      <c r="Y697" s="830">
        <f>SUM(S697:U697)*H696</f>
        <v>0</v>
      </c>
      <c r="Z697" s="964">
        <f t="shared" ref="Z697" si="346">MAX(V697:Y697)</f>
        <v>0.2</v>
      </c>
      <c r="AA697" s="1460"/>
      <c r="AB697" s="1276"/>
      <c r="AC697" s="980"/>
      <c r="AD697" s="1534"/>
      <c r="AE697" s="1008" t="s">
        <v>559</v>
      </c>
    </row>
    <row r="698" spans="1:31" ht="24.95" customHeight="1" x14ac:dyDescent="0.2">
      <c r="A698" s="1455"/>
      <c r="B698" s="1457"/>
      <c r="C698" s="1442"/>
      <c r="D698" s="1192"/>
      <c r="E698" s="1192"/>
      <c r="F698" s="1187"/>
      <c r="G698" s="1195" t="s">
        <v>1139</v>
      </c>
      <c r="H698" s="1196">
        <v>0.3</v>
      </c>
      <c r="I698" s="838" t="s">
        <v>600</v>
      </c>
      <c r="J698" s="839"/>
      <c r="K698" s="840"/>
      <c r="L698" s="841"/>
      <c r="M698" s="842"/>
      <c r="N698" s="840"/>
      <c r="O698" s="841"/>
      <c r="P698" s="842"/>
      <c r="Q698" s="840"/>
      <c r="R698" s="841">
        <v>0.5</v>
      </c>
      <c r="S698" s="842"/>
      <c r="T698" s="840"/>
      <c r="U698" s="843">
        <v>1</v>
      </c>
      <c r="V698" s="844">
        <f>SUM(J698:L698)*H698</f>
        <v>0</v>
      </c>
      <c r="W698" s="845">
        <f>SUM(M698:O698)*H698</f>
        <v>0</v>
      </c>
      <c r="X698" s="845">
        <f>SUM(P698:R698)*H698</f>
        <v>0.15</v>
      </c>
      <c r="Y698" s="845">
        <f>SUM(S698:U698)*H698</f>
        <v>0.3</v>
      </c>
      <c r="Z698" s="965">
        <f>MAX(V698:Y698)</f>
        <v>0.3</v>
      </c>
      <c r="AA698" s="1460"/>
      <c r="AB698" s="1276"/>
      <c r="AC698" s="980"/>
      <c r="AD698" s="1534" t="str">
        <f>+IF(Z699&gt;Z698,"SUPERADA",IF(Z699=Z698,"EQUILIBRADA",IF(Z699&lt;Z698,"PARA MEJORAR")))</f>
        <v>PARA MEJORAR</v>
      </c>
      <c r="AE698" s="1008" t="s">
        <v>559</v>
      </c>
    </row>
    <row r="699" spans="1:31" ht="24.95" customHeight="1" x14ac:dyDescent="0.2">
      <c r="A699" s="1455"/>
      <c r="B699" s="1457"/>
      <c r="C699" s="1442"/>
      <c r="D699" s="1192"/>
      <c r="E699" s="1192"/>
      <c r="F699" s="1187"/>
      <c r="G699" s="1195"/>
      <c r="H699" s="1196"/>
      <c r="I699" s="823" t="s">
        <v>601</v>
      </c>
      <c r="J699" s="824"/>
      <c r="K699" s="825"/>
      <c r="L699" s="826"/>
      <c r="M699" s="827"/>
      <c r="N699" s="825"/>
      <c r="O699" s="826"/>
      <c r="P699" s="827"/>
      <c r="Q699" s="825"/>
      <c r="R699" s="826"/>
      <c r="S699" s="827"/>
      <c r="T699" s="825"/>
      <c r="U699" s="828"/>
      <c r="V699" s="829">
        <f>SUM(J699:L699)*H698</f>
        <v>0</v>
      </c>
      <c r="W699" s="830">
        <f>SUM(M699:O699)*H698</f>
        <v>0</v>
      </c>
      <c r="X699" s="830">
        <f>SUM(P699:R699)*H698</f>
        <v>0</v>
      </c>
      <c r="Y699" s="830">
        <f>SUM(S699:U699)*H698</f>
        <v>0</v>
      </c>
      <c r="Z699" s="964">
        <f t="shared" ref="Z699" si="347">MAX(V699:Y699)</f>
        <v>0</v>
      </c>
      <c r="AA699" s="1460"/>
      <c r="AB699" s="1276"/>
      <c r="AC699" s="980"/>
      <c r="AD699" s="1534"/>
      <c r="AE699" s="1008" t="s">
        <v>559</v>
      </c>
    </row>
    <row r="700" spans="1:31" ht="24.95" customHeight="1" x14ac:dyDescent="0.2">
      <c r="A700" s="1455"/>
      <c r="B700" s="1457"/>
      <c r="C700" s="1442"/>
      <c r="D700" s="1192"/>
      <c r="E700" s="1192"/>
      <c r="F700" s="1187"/>
      <c r="G700" s="1195" t="s">
        <v>1140</v>
      </c>
      <c r="H700" s="1196">
        <v>0.2</v>
      </c>
      <c r="I700" s="838" t="s">
        <v>600</v>
      </c>
      <c r="J700" s="839"/>
      <c r="K700" s="840"/>
      <c r="L700" s="841"/>
      <c r="M700" s="842"/>
      <c r="N700" s="840"/>
      <c r="O700" s="841"/>
      <c r="P700" s="842"/>
      <c r="Q700" s="840"/>
      <c r="R700" s="841"/>
      <c r="S700" s="842"/>
      <c r="T700" s="840"/>
      <c r="U700" s="843">
        <v>1</v>
      </c>
      <c r="V700" s="844">
        <f>SUM(J700:L700)*H700</f>
        <v>0</v>
      </c>
      <c r="W700" s="845">
        <f>SUM(M700:O700)*H700</f>
        <v>0</v>
      </c>
      <c r="X700" s="845">
        <f>SUM(P700:R700)*H700</f>
        <v>0</v>
      </c>
      <c r="Y700" s="845">
        <f>SUM(S700:U700)*H700</f>
        <v>0.2</v>
      </c>
      <c r="Z700" s="965">
        <f>MAX(V700:Y700)</f>
        <v>0.2</v>
      </c>
      <c r="AA700" s="1460"/>
      <c r="AB700" s="1276"/>
      <c r="AC700" s="980"/>
      <c r="AD700" s="1534" t="str">
        <f>+IF(Z701&gt;Z700,"SUPERADA",IF(Z701=Z700,"EQUILIBRADA",IF(Z701&lt;Z700,"PARA MEJORAR")))</f>
        <v>PARA MEJORAR</v>
      </c>
      <c r="AE700" s="1008" t="s">
        <v>559</v>
      </c>
    </row>
    <row r="701" spans="1:31" ht="24.95" customHeight="1" thickBot="1" x14ac:dyDescent="0.25">
      <c r="A701" s="1455"/>
      <c r="B701" s="1457"/>
      <c r="C701" s="1442"/>
      <c r="D701" s="1193"/>
      <c r="E701" s="1193"/>
      <c r="F701" s="1188"/>
      <c r="G701" s="1444"/>
      <c r="H701" s="1206"/>
      <c r="I701" s="847" t="s">
        <v>601</v>
      </c>
      <c r="J701" s="848"/>
      <c r="K701" s="849"/>
      <c r="L701" s="850"/>
      <c r="M701" s="851"/>
      <c r="N701" s="849"/>
      <c r="O701" s="850"/>
      <c r="P701" s="851"/>
      <c r="Q701" s="849"/>
      <c r="R701" s="850"/>
      <c r="S701" s="851"/>
      <c r="T701" s="849"/>
      <c r="U701" s="852"/>
      <c r="V701" s="853">
        <f>SUM(J701:L701)*H700</f>
        <v>0</v>
      </c>
      <c r="W701" s="854">
        <f>SUM(M701:O701)*H700</f>
        <v>0</v>
      </c>
      <c r="X701" s="854">
        <f>SUM(P701:R701)*H700</f>
        <v>0</v>
      </c>
      <c r="Y701" s="854">
        <f>SUM(S701:U701)*H700</f>
        <v>0</v>
      </c>
      <c r="Z701" s="966">
        <f t="shared" ref="Z701" si="348">MAX(V701:Y701)</f>
        <v>0</v>
      </c>
      <c r="AA701" s="1461"/>
      <c r="AB701" s="1277"/>
      <c r="AC701" s="981"/>
      <c r="AD701" s="1535"/>
      <c r="AE701" s="1009" t="s">
        <v>559</v>
      </c>
    </row>
    <row r="702" spans="1:31" ht="24.95" customHeight="1" x14ac:dyDescent="0.2">
      <c r="A702" s="1455"/>
      <c r="B702" s="1457"/>
      <c r="C702" s="1442"/>
      <c r="D702" s="1191" t="s">
        <v>500</v>
      </c>
      <c r="E702" s="1191" t="s">
        <v>502</v>
      </c>
      <c r="F702" s="1194" t="s">
        <v>344</v>
      </c>
      <c r="G702" s="1443" t="s">
        <v>907</v>
      </c>
      <c r="H702" s="1445">
        <v>0.5</v>
      </c>
      <c r="I702" s="838" t="s">
        <v>600</v>
      </c>
      <c r="J702" s="839"/>
      <c r="K702" s="840"/>
      <c r="L702" s="841"/>
      <c r="M702" s="842"/>
      <c r="N702" s="840"/>
      <c r="O702" s="841">
        <v>1</v>
      </c>
      <c r="P702" s="842"/>
      <c r="Q702" s="840"/>
      <c r="R702" s="841">
        <v>1</v>
      </c>
      <c r="S702" s="842"/>
      <c r="T702" s="840"/>
      <c r="U702" s="843">
        <v>1</v>
      </c>
      <c r="V702" s="821">
        <f>SUM(J702:L702)*H702</f>
        <v>0</v>
      </c>
      <c r="W702" s="822">
        <f>SUM(M702:O702)*H702</f>
        <v>0.5</v>
      </c>
      <c r="X702" s="822">
        <f>SUM(P702:R702)*H702</f>
        <v>0.5</v>
      </c>
      <c r="Y702" s="822">
        <f>SUM(S702:U702)*H702</f>
        <v>0.5</v>
      </c>
      <c r="Z702" s="963">
        <f>MAX(V702:Y702)</f>
        <v>0.5</v>
      </c>
      <c r="AA702" s="1517" t="s">
        <v>551</v>
      </c>
      <c r="AB702" s="1275">
        <v>95</v>
      </c>
      <c r="AC702" s="979"/>
      <c r="AD702" s="1533" t="str">
        <f>+IF(Z703&gt;Z702,"SUPERADA",IF(Z703=Z702,"EQUILIBRADA",IF(Z703&lt;Z702,"PARA MEJORAR")))</f>
        <v>PARA MEJORAR</v>
      </c>
      <c r="AE702" s="1010" t="s">
        <v>553</v>
      </c>
    </row>
    <row r="703" spans="1:31" ht="24.95" customHeight="1" x14ac:dyDescent="0.2">
      <c r="A703" s="1455"/>
      <c r="B703" s="1457"/>
      <c r="C703" s="1442"/>
      <c r="D703" s="1192"/>
      <c r="E703" s="1192"/>
      <c r="F703" s="1187"/>
      <c r="G703" s="1195"/>
      <c r="H703" s="1196"/>
      <c r="I703" s="823" t="s">
        <v>601</v>
      </c>
      <c r="J703" s="824"/>
      <c r="K703" s="825"/>
      <c r="L703" s="826"/>
      <c r="M703" s="827"/>
      <c r="N703" s="825"/>
      <c r="O703" s="826">
        <v>0.6</v>
      </c>
      <c r="P703" s="827"/>
      <c r="Q703" s="825"/>
      <c r="R703" s="826"/>
      <c r="S703" s="827"/>
      <c r="T703" s="825"/>
      <c r="U703" s="828"/>
      <c r="V703" s="829">
        <f>SUM(J703:L703)*H702</f>
        <v>0</v>
      </c>
      <c r="W703" s="830">
        <f>SUM(M703:O703)*H702</f>
        <v>0.3</v>
      </c>
      <c r="X703" s="830">
        <f>SUM(P703:R703)*H702</f>
        <v>0</v>
      </c>
      <c r="Y703" s="830">
        <f>SUM(S703:U703)*H702</f>
        <v>0</v>
      </c>
      <c r="Z703" s="964">
        <f t="shared" ref="Z703" si="349">MAX(V703:Y703)</f>
        <v>0.3</v>
      </c>
      <c r="AA703" s="1517"/>
      <c r="AB703" s="1276"/>
      <c r="AC703" s="980"/>
      <c r="AD703" s="1534"/>
      <c r="AE703" s="1010" t="s">
        <v>553</v>
      </c>
    </row>
    <row r="704" spans="1:31" ht="24.95" customHeight="1" x14ac:dyDescent="0.2">
      <c r="A704" s="1455"/>
      <c r="B704" s="1457"/>
      <c r="C704" s="1442"/>
      <c r="D704" s="1192"/>
      <c r="E704" s="1192"/>
      <c r="F704" s="1187"/>
      <c r="G704" s="1195" t="s">
        <v>908</v>
      </c>
      <c r="H704" s="1196">
        <v>0.5</v>
      </c>
      <c r="I704" s="838" t="s">
        <v>600</v>
      </c>
      <c r="J704" s="839"/>
      <c r="K704" s="840"/>
      <c r="L704" s="841"/>
      <c r="M704" s="842"/>
      <c r="N704" s="840"/>
      <c r="O704" s="841">
        <v>1</v>
      </c>
      <c r="P704" s="842"/>
      <c r="Q704" s="840"/>
      <c r="R704" s="841">
        <v>1</v>
      </c>
      <c r="S704" s="842"/>
      <c r="T704" s="840"/>
      <c r="U704" s="843">
        <v>1</v>
      </c>
      <c r="V704" s="844">
        <f>SUM(J704:L704)*H704</f>
        <v>0</v>
      </c>
      <c r="W704" s="845">
        <f>SUM(M704:O704)*H704</f>
        <v>0.5</v>
      </c>
      <c r="X704" s="845">
        <f>SUM(P704:R704)*H704</f>
        <v>0.5</v>
      </c>
      <c r="Y704" s="845">
        <f>SUM(S704:U704)*H704</f>
        <v>0.5</v>
      </c>
      <c r="Z704" s="965">
        <f>MAX(V704:Y704)</f>
        <v>0.5</v>
      </c>
      <c r="AA704" s="1517"/>
      <c r="AB704" s="1276"/>
      <c r="AC704" s="980"/>
      <c r="AD704" s="1534" t="str">
        <f>+IF(Z705&gt;Z704,"SUPERADA",IF(Z705=Z704,"EQUILIBRADA",IF(Z705&lt;Z704,"PARA MEJORAR")))</f>
        <v>PARA MEJORAR</v>
      </c>
      <c r="AE704" s="1010" t="s">
        <v>553</v>
      </c>
    </row>
    <row r="705" spans="1:31" ht="24.95" customHeight="1" thickBot="1" x14ac:dyDescent="0.25">
      <c r="A705" s="1455"/>
      <c r="B705" s="1457"/>
      <c r="C705" s="1458"/>
      <c r="D705" s="1192"/>
      <c r="E705" s="1192"/>
      <c r="F705" s="1187"/>
      <c r="G705" s="1444"/>
      <c r="H705" s="1206"/>
      <c r="I705" s="847" t="s">
        <v>601</v>
      </c>
      <c r="J705" s="848"/>
      <c r="K705" s="849"/>
      <c r="L705" s="850"/>
      <c r="M705" s="851"/>
      <c r="N705" s="849"/>
      <c r="O705" s="850">
        <v>0.35</v>
      </c>
      <c r="P705" s="851"/>
      <c r="Q705" s="849"/>
      <c r="R705" s="850"/>
      <c r="S705" s="851"/>
      <c r="T705" s="849"/>
      <c r="U705" s="852"/>
      <c r="V705" s="896">
        <f>SUM(J705:L705)*H704</f>
        <v>0</v>
      </c>
      <c r="W705" s="897">
        <f>SUM(M705:O705)*H704</f>
        <v>0.17499999999999999</v>
      </c>
      <c r="X705" s="897">
        <f>SUM(P705:R705)*H704</f>
        <v>0</v>
      </c>
      <c r="Y705" s="897">
        <f>SUM(S705:U705)*H704</f>
        <v>0</v>
      </c>
      <c r="Z705" s="969">
        <f t="shared" ref="Z705" si="350">MAX(V705:Y705)</f>
        <v>0.17499999999999999</v>
      </c>
      <c r="AA705" s="1517"/>
      <c r="AB705" s="1276"/>
      <c r="AC705" s="981"/>
      <c r="AD705" s="1535"/>
      <c r="AE705" s="1010" t="s">
        <v>553</v>
      </c>
    </row>
    <row r="706" spans="1:31" ht="24.95" customHeight="1" x14ac:dyDescent="0.2">
      <c r="A706" s="1437" t="s">
        <v>348</v>
      </c>
      <c r="B706" s="1462" t="s">
        <v>1117</v>
      </c>
      <c r="C706" s="1191" t="s">
        <v>350</v>
      </c>
      <c r="D706" s="1191" t="s">
        <v>351</v>
      </c>
      <c r="E706" s="1191" t="s">
        <v>352</v>
      </c>
      <c r="F706" s="1191" t="s">
        <v>353</v>
      </c>
      <c r="G706" s="1443" t="s">
        <v>1121</v>
      </c>
      <c r="H706" s="1445">
        <v>0.3</v>
      </c>
      <c r="I706" s="838" t="s">
        <v>600</v>
      </c>
      <c r="J706" s="839"/>
      <c r="K706" s="840"/>
      <c r="L706" s="841">
        <v>0.5</v>
      </c>
      <c r="M706" s="842"/>
      <c r="N706" s="840"/>
      <c r="O706" s="841">
        <v>1</v>
      </c>
      <c r="P706" s="842"/>
      <c r="Q706" s="840"/>
      <c r="R706" s="841">
        <v>1</v>
      </c>
      <c r="S706" s="842"/>
      <c r="T706" s="840"/>
      <c r="U706" s="843">
        <v>1</v>
      </c>
      <c r="V706" s="871">
        <f>SUM(J706:L706)*H706</f>
        <v>0.15</v>
      </c>
      <c r="W706" s="872">
        <f>SUM(M706:O706)*H706</f>
        <v>0.3</v>
      </c>
      <c r="X706" s="872">
        <f>SUM(P706:R706)*H706</f>
        <v>0.3</v>
      </c>
      <c r="Y706" s="872">
        <f>SUM(S706:U706)*H706</f>
        <v>0.3</v>
      </c>
      <c r="Z706" s="967">
        <f>MAX(V706:Y706)</f>
        <v>0.3</v>
      </c>
      <c r="AA706" s="1518" t="s">
        <v>497</v>
      </c>
      <c r="AB706" s="1275">
        <v>96</v>
      </c>
      <c r="AC706" s="979"/>
      <c r="AD706" s="1533" t="str">
        <f>+IF(Z707&gt;Z706,"SUPERADA",IF(Z707=Z706,"EQUILIBRADA",IF(Z707&lt;Z706,"PARA MEJORAR")))</f>
        <v>PARA MEJORAR</v>
      </c>
      <c r="AE706" s="1011"/>
    </row>
    <row r="707" spans="1:31" ht="24.95" customHeight="1" x14ac:dyDescent="0.2">
      <c r="A707" s="1438"/>
      <c r="B707" s="1463"/>
      <c r="C707" s="1192"/>
      <c r="D707" s="1192"/>
      <c r="E707" s="1192"/>
      <c r="F707" s="1192"/>
      <c r="G707" s="1195"/>
      <c r="H707" s="1196"/>
      <c r="I707" s="823" t="s">
        <v>601</v>
      </c>
      <c r="J707" s="824"/>
      <c r="K707" s="825"/>
      <c r="L707" s="826">
        <v>0.5</v>
      </c>
      <c r="M707" s="827"/>
      <c r="N707" s="825"/>
      <c r="O707" s="826">
        <v>0.9</v>
      </c>
      <c r="P707" s="827"/>
      <c r="Q707" s="825"/>
      <c r="R707" s="826"/>
      <c r="S707" s="827"/>
      <c r="T707" s="825"/>
      <c r="U707" s="828"/>
      <c r="V707" s="829">
        <f>SUM(J707:L707)*H706</f>
        <v>0.15</v>
      </c>
      <c r="W707" s="830">
        <f>SUM(M707:O707)*H706</f>
        <v>0.27</v>
      </c>
      <c r="X707" s="830">
        <f>SUM(P707:R707)*H706</f>
        <v>0</v>
      </c>
      <c r="Y707" s="830">
        <f>SUM(S707:U707)*H706</f>
        <v>0</v>
      </c>
      <c r="Z707" s="964">
        <f t="shared" ref="Z707" si="351">MAX(V707:Y707)</f>
        <v>0.27</v>
      </c>
      <c r="AA707" s="1517"/>
      <c r="AB707" s="1276"/>
      <c r="AC707" s="980"/>
      <c r="AD707" s="1534"/>
      <c r="AE707" s="1010"/>
    </row>
    <row r="708" spans="1:31" ht="24.95" customHeight="1" x14ac:dyDescent="0.2">
      <c r="A708" s="1438"/>
      <c r="B708" s="1463"/>
      <c r="C708" s="1192"/>
      <c r="D708" s="1192"/>
      <c r="E708" s="1192"/>
      <c r="F708" s="1192"/>
      <c r="G708" s="1195" t="s">
        <v>987</v>
      </c>
      <c r="H708" s="1196">
        <v>0.4</v>
      </c>
      <c r="I708" s="838" t="s">
        <v>600</v>
      </c>
      <c r="J708" s="839"/>
      <c r="K708" s="840"/>
      <c r="L708" s="841"/>
      <c r="M708" s="842"/>
      <c r="N708" s="840"/>
      <c r="O708" s="841">
        <v>0.5</v>
      </c>
      <c r="P708" s="842"/>
      <c r="Q708" s="840"/>
      <c r="R708" s="841">
        <v>1</v>
      </c>
      <c r="S708" s="842"/>
      <c r="T708" s="840"/>
      <c r="U708" s="843">
        <v>1</v>
      </c>
      <c r="V708" s="844">
        <f>SUM(J708:L708)*H708</f>
        <v>0</v>
      </c>
      <c r="W708" s="845">
        <f>SUM(M708:O708)*H708</f>
        <v>0.2</v>
      </c>
      <c r="X708" s="845">
        <f>SUM(P708:R708)*H708</f>
        <v>0.4</v>
      </c>
      <c r="Y708" s="845">
        <f>SUM(S708:U708)*H708</f>
        <v>0.4</v>
      </c>
      <c r="Z708" s="965">
        <f>MAX(V708:Y708)</f>
        <v>0.4</v>
      </c>
      <c r="AA708" s="1517"/>
      <c r="AB708" s="1276"/>
      <c r="AC708" s="980"/>
      <c r="AD708" s="1534" t="str">
        <f>+IF(Z709&gt;Z708,"SUPERADA",IF(Z709=Z708,"EQUILIBRADA",IF(Z709&lt;Z708,"PARA MEJORAR")))</f>
        <v>PARA MEJORAR</v>
      </c>
      <c r="AE708" s="1010"/>
    </row>
    <row r="709" spans="1:31" ht="24.95" customHeight="1" x14ac:dyDescent="0.2">
      <c r="A709" s="1438"/>
      <c r="B709" s="1463"/>
      <c r="C709" s="1192"/>
      <c r="D709" s="1192"/>
      <c r="E709" s="1192"/>
      <c r="F709" s="1192"/>
      <c r="G709" s="1195"/>
      <c r="H709" s="1196"/>
      <c r="I709" s="823" t="s">
        <v>601</v>
      </c>
      <c r="J709" s="824"/>
      <c r="K709" s="825"/>
      <c r="L709" s="826"/>
      <c r="M709" s="827"/>
      <c r="N709" s="825"/>
      <c r="O709" s="826">
        <v>0.5</v>
      </c>
      <c r="P709" s="827"/>
      <c r="Q709" s="825"/>
      <c r="R709" s="826"/>
      <c r="S709" s="827"/>
      <c r="T709" s="825"/>
      <c r="U709" s="828"/>
      <c r="V709" s="829">
        <f>SUM(J709:L709)*H708</f>
        <v>0</v>
      </c>
      <c r="W709" s="830">
        <f>SUM(M709:O709)*H708</f>
        <v>0.2</v>
      </c>
      <c r="X709" s="830">
        <f>SUM(P709:R709)*H708</f>
        <v>0</v>
      </c>
      <c r="Y709" s="830">
        <f>SUM(S709:U709)*H708</f>
        <v>0</v>
      </c>
      <c r="Z709" s="964">
        <f t="shared" ref="Z709" si="352">MAX(V709:Y709)</f>
        <v>0.2</v>
      </c>
      <c r="AA709" s="1517"/>
      <c r="AB709" s="1276"/>
      <c r="AC709" s="980"/>
      <c r="AD709" s="1534"/>
      <c r="AE709" s="1010"/>
    </row>
    <row r="710" spans="1:31" ht="24.95" customHeight="1" x14ac:dyDescent="0.2">
      <c r="A710" s="1438"/>
      <c r="B710" s="1463"/>
      <c r="C710" s="1192"/>
      <c r="D710" s="1192"/>
      <c r="E710" s="1192"/>
      <c r="F710" s="1192"/>
      <c r="G710" s="1195" t="s">
        <v>988</v>
      </c>
      <c r="H710" s="1464">
        <v>0.15</v>
      </c>
      <c r="I710" s="838" t="s">
        <v>600</v>
      </c>
      <c r="J710" s="839"/>
      <c r="K710" s="840"/>
      <c r="L710" s="841"/>
      <c r="M710" s="842"/>
      <c r="N710" s="840"/>
      <c r="O710" s="841"/>
      <c r="P710" s="842"/>
      <c r="Q710" s="840"/>
      <c r="R710" s="841"/>
      <c r="S710" s="842"/>
      <c r="T710" s="840"/>
      <c r="U710" s="843">
        <v>1</v>
      </c>
      <c r="V710" s="844">
        <f>SUM(J710:L710)*H710</f>
        <v>0</v>
      </c>
      <c r="W710" s="845">
        <f>SUM(M710:O710)*H710</f>
        <v>0</v>
      </c>
      <c r="X710" s="845">
        <f>SUM(P710:R710)*H710</f>
        <v>0</v>
      </c>
      <c r="Y710" s="845">
        <f>SUM(S710:U710)*H710</f>
        <v>0.15</v>
      </c>
      <c r="Z710" s="965">
        <f>MAX(V710:Y710)</f>
        <v>0.15</v>
      </c>
      <c r="AA710" s="1517"/>
      <c r="AB710" s="1276"/>
      <c r="AC710" s="980"/>
      <c r="AD710" s="1534" t="str">
        <f>+IF(Z711&gt;Z710,"SUPERADA",IF(Z711=Z710,"EQUILIBRADA",IF(Z711&lt;Z710,"PARA MEJORAR")))</f>
        <v>PARA MEJORAR</v>
      </c>
      <c r="AE710" s="1010"/>
    </row>
    <row r="711" spans="1:31" ht="24.95" customHeight="1" x14ac:dyDescent="0.2">
      <c r="A711" s="1438"/>
      <c r="B711" s="1463"/>
      <c r="C711" s="1192"/>
      <c r="D711" s="1192"/>
      <c r="E711" s="1192"/>
      <c r="F711" s="1192"/>
      <c r="G711" s="1195"/>
      <c r="H711" s="1445"/>
      <c r="I711" s="823" t="s">
        <v>601</v>
      </c>
      <c r="J711" s="824"/>
      <c r="K711" s="825"/>
      <c r="L711" s="826"/>
      <c r="M711" s="827"/>
      <c r="N711" s="825"/>
      <c r="O711" s="826"/>
      <c r="P711" s="827"/>
      <c r="Q711" s="825"/>
      <c r="R711" s="826"/>
      <c r="S711" s="827"/>
      <c r="T711" s="825"/>
      <c r="U711" s="828"/>
      <c r="V711" s="829">
        <f>SUM(J711:L711)*H710</f>
        <v>0</v>
      </c>
      <c r="W711" s="830">
        <f>SUM(M711:O711)*H710</f>
        <v>0</v>
      </c>
      <c r="X711" s="830">
        <f>SUM(P711:R711)*H710</f>
        <v>0</v>
      </c>
      <c r="Y711" s="830">
        <f>SUM(S711:U711)*H710</f>
        <v>0</v>
      </c>
      <c r="Z711" s="964">
        <f t="shared" ref="Z711" si="353">MAX(V711:Y711)</f>
        <v>0</v>
      </c>
      <c r="AA711" s="1517"/>
      <c r="AB711" s="1276"/>
      <c r="AC711" s="980"/>
      <c r="AD711" s="1534"/>
      <c r="AE711" s="1010"/>
    </row>
    <row r="712" spans="1:31" ht="24.95" customHeight="1" x14ac:dyDescent="0.2">
      <c r="A712" s="1438"/>
      <c r="B712" s="1463"/>
      <c r="C712" s="1192"/>
      <c r="D712" s="1192"/>
      <c r="E712" s="1192"/>
      <c r="F712" s="1192"/>
      <c r="G712" s="1195" t="s">
        <v>989</v>
      </c>
      <c r="H712" s="1196">
        <v>0.15</v>
      </c>
      <c r="I712" s="838" t="s">
        <v>600</v>
      </c>
      <c r="J712" s="839"/>
      <c r="K712" s="840"/>
      <c r="L712" s="841"/>
      <c r="M712" s="842"/>
      <c r="N712" s="840"/>
      <c r="O712" s="841"/>
      <c r="P712" s="842"/>
      <c r="Q712" s="840"/>
      <c r="R712" s="841"/>
      <c r="S712" s="842"/>
      <c r="T712" s="840"/>
      <c r="U712" s="843">
        <v>1</v>
      </c>
      <c r="V712" s="844">
        <f>SUM(J712:L712)*H712</f>
        <v>0</v>
      </c>
      <c r="W712" s="845">
        <f>SUM(M712:O712)*H712</f>
        <v>0</v>
      </c>
      <c r="X712" s="845">
        <f>SUM(P712:R712)*H712</f>
        <v>0</v>
      </c>
      <c r="Y712" s="845">
        <f>SUM(S712:U712)*H712</f>
        <v>0.15</v>
      </c>
      <c r="Z712" s="965">
        <f>MAX(V712:Y712)</f>
        <v>0.15</v>
      </c>
      <c r="AA712" s="1517"/>
      <c r="AB712" s="1276"/>
      <c r="AC712" s="980"/>
      <c r="AD712" s="1534" t="str">
        <f>+IF(Z713&gt;Z712,"SUPERADA",IF(Z713=Z712,"EQUILIBRADA",IF(Z713&lt;Z712,"PARA MEJORAR")))</f>
        <v>PARA MEJORAR</v>
      </c>
      <c r="AE712" s="1010"/>
    </row>
    <row r="713" spans="1:31" ht="24.95" customHeight="1" thickBot="1" x14ac:dyDescent="0.25">
      <c r="A713" s="1438"/>
      <c r="B713" s="1463"/>
      <c r="C713" s="1192"/>
      <c r="D713" s="1192"/>
      <c r="E713" s="1192"/>
      <c r="F713" s="1192"/>
      <c r="G713" s="1444"/>
      <c r="H713" s="1206"/>
      <c r="I713" s="847" t="s">
        <v>601</v>
      </c>
      <c r="J713" s="848"/>
      <c r="K713" s="849"/>
      <c r="L713" s="850"/>
      <c r="M713" s="851"/>
      <c r="N713" s="849"/>
      <c r="O713" s="850"/>
      <c r="P713" s="851"/>
      <c r="Q713" s="849"/>
      <c r="R713" s="850"/>
      <c r="S713" s="851"/>
      <c r="T713" s="849"/>
      <c r="U713" s="852"/>
      <c r="V713" s="853">
        <f>SUM(J713:L713)*H712</f>
        <v>0</v>
      </c>
      <c r="W713" s="854">
        <f>SUM(M713:O713)*H712</f>
        <v>0</v>
      </c>
      <c r="X713" s="854">
        <f>SUM(P713:R713)*H712</f>
        <v>0</v>
      </c>
      <c r="Y713" s="854">
        <f>SUM(S713:U713)*H712</f>
        <v>0</v>
      </c>
      <c r="Z713" s="966">
        <f t="shared" ref="Z713" si="354">MAX(V713:Y713)</f>
        <v>0</v>
      </c>
      <c r="AA713" s="1517"/>
      <c r="AB713" s="1277"/>
      <c r="AC713" s="981"/>
      <c r="AD713" s="1535"/>
      <c r="AE713" s="1010"/>
    </row>
    <row r="714" spans="1:31" ht="24.95" customHeight="1" x14ac:dyDescent="0.2">
      <c r="A714" s="1438"/>
      <c r="B714" s="1463"/>
      <c r="C714" s="1191" t="s">
        <v>355</v>
      </c>
      <c r="D714" s="1191" t="s">
        <v>356</v>
      </c>
      <c r="E714" s="1191" t="s">
        <v>412</v>
      </c>
      <c r="F714" s="1191" t="s">
        <v>416</v>
      </c>
      <c r="G714" s="1443" t="s">
        <v>909</v>
      </c>
      <c r="H714" s="1445">
        <v>0.3</v>
      </c>
      <c r="I714" s="838" t="s">
        <v>600</v>
      </c>
      <c r="J714" s="839"/>
      <c r="K714" s="840"/>
      <c r="L714" s="841">
        <v>0.5</v>
      </c>
      <c r="M714" s="842"/>
      <c r="N714" s="840"/>
      <c r="O714" s="841">
        <v>1</v>
      </c>
      <c r="P714" s="842"/>
      <c r="Q714" s="840"/>
      <c r="R714" s="841">
        <v>1</v>
      </c>
      <c r="S714" s="842"/>
      <c r="T714" s="840"/>
      <c r="U714" s="843">
        <v>1</v>
      </c>
      <c r="V714" s="871">
        <f>SUM(J714:L714)*H714</f>
        <v>0.15</v>
      </c>
      <c r="W714" s="872">
        <f>SUM(M714:O714)*H714</f>
        <v>0.3</v>
      </c>
      <c r="X714" s="872">
        <f>SUM(P714:R714)*H714</f>
        <v>0.3</v>
      </c>
      <c r="Y714" s="872">
        <f>SUM(S714:U714)*H714</f>
        <v>0.3</v>
      </c>
      <c r="Z714" s="967">
        <f>MAX(V714:Y714)</f>
        <v>0.3</v>
      </c>
      <c r="AA714" s="1517"/>
      <c r="AB714" s="1276">
        <v>97</v>
      </c>
      <c r="AC714" s="979"/>
      <c r="AD714" s="1533" t="str">
        <f>+IF(Z715&gt;Z714,"SUPERADA",IF(Z715=Z714,"EQUILIBRADA",IF(Z715&lt;Z714,"PARA MEJORAR")))</f>
        <v>PARA MEJORAR</v>
      </c>
      <c r="AE714" s="1010"/>
    </row>
    <row r="715" spans="1:31" ht="24.95" customHeight="1" x14ac:dyDescent="0.2">
      <c r="A715" s="1438"/>
      <c r="B715" s="1463"/>
      <c r="C715" s="1192"/>
      <c r="D715" s="1192"/>
      <c r="E715" s="1192"/>
      <c r="F715" s="1192"/>
      <c r="G715" s="1195"/>
      <c r="H715" s="1196"/>
      <c r="I715" s="823" t="s">
        <v>601</v>
      </c>
      <c r="J715" s="824"/>
      <c r="K715" s="825"/>
      <c r="L715" s="826">
        <v>0.5</v>
      </c>
      <c r="M715" s="827"/>
      <c r="N715" s="825"/>
      <c r="O715" s="826">
        <v>0.5</v>
      </c>
      <c r="P715" s="827"/>
      <c r="Q715" s="825"/>
      <c r="R715" s="826"/>
      <c r="S715" s="827"/>
      <c r="T715" s="825"/>
      <c r="U715" s="828"/>
      <c r="V715" s="829">
        <f>SUM(J715:L715)*H714</f>
        <v>0.15</v>
      </c>
      <c r="W715" s="830">
        <f>SUM(M715:O715)*H714</f>
        <v>0.15</v>
      </c>
      <c r="X715" s="830">
        <f>SUM(P715:R715)*H714</f>
        <v>0</v>
      </c>
      <c r="Y715" s="830">
        <f>SUM(S715:U715)*H714</f>
        <v>0</v>
      </c>
      <c r="Z715" s="964">
        <f t="shared" ref="Z715" si="355">MAX(V715:Y715)</f>
        <v>0.15</v>
      </c>
      <c r="AA715" s="1517"/>
      <c r="AB715" s="1276"/>
      <c r="AC715" s="980"/>
      <c r="AD715" s="1534"/>
      <c r="AE715" s="1010"/>
    </row>
    <row r="716" spans="1:31" ht="24.95" customHeight="1" x14ac:dyDescent="0.2">
      <c r="A716" s="1438"/>
      <c r="B716" s="1463"/>
      <c r="C716" s="1192"/>
      <c r="D716" s="1192"/>
      <c r="E716" s="1192"/>
      <c r="F716" s="1192"/>
      <c r="G716" s="1195" t="s">
        <v>910</v>
      </c>
      <c r="H716" s="1196">
        <v>0.1</v>
      </c>
      <c r="I716" s="838" t="s">
        <v>600</v>
      </c>
      <c r="J716" s="839"/>
      <c r="K716" s="840"/>
      <c r="L716" s="841"/>
      <c r="M716" s="842"/>
      <c r="N716" s="840"/>
      <c r="O716" s="841">
        <v>0.2</v>
      </c>
      <c r="P716" s="842"/>
      <c r="Q716" s="840"/>
      <c r="R716" s="841">
        <v>1</v>
      </c>
      <c r="S716" s="842"/>
      <c r="T716" s="840"/>
      <c r="U716" s="843">
        <v>1</v>
      </c>
      <c r="V716" s="844">
        <f>SUM(J716:L716)*H716</f>
        <v>0</v>
      </c>
      <c r="W716" s="845">
        <f>SUM(M716:O716)*H716</f>
        <v>2.0000000000000004E-2</v>
      </c>
      <c r="X716" s="845">
        <f>SUM(P716:R716)*H716</f>
        <v>0.1</v>
      </c>
      <c r="Y716" s="845">
        <f>SUM(S716:U716)*H716</f>
        <v>0.1</v>
      </c>
      <c r="Z716" s="965">
        <f>MAX(V716:Y716)</f>
        <v>0.1</v>
      </c>
      <c r="AA716" s="1517"/>
      <c r="AB716" s="1276"/>
      <c r="AC716" s="980"/>
      <c r="AD716" s="1534" t="str">
        <f>+IF(Z717&gt;Z716,"SUPERADA",IF(Z717=Z716,"EQUILIBRADA",IF(Z717&lt;Z716,"PARA MEJORAR")))</f>
        <v>PARA MEJORAR</v>
      </c>
      <c r="AE716" s="1010"/>
    </row>
    <row r="717" spans="1:31" ht="24.95" customHeight="1" x14ac:dyDescent="0.2">
      <c r="A717" s="1438"/>
      <c r="B717" s="1463"/>
      <c r="C717" s="1192"/>
      <c r="D717" s="1192"/>
      <c r="E717" s="1192"/>
      <c r="F717" s="1192"/>
      <c r="G717" s="1195"/>
      <c r="H717" s="1196"/>
      <c r="I717" s="823" t="s">
        <v>601</v>
      </c>
      <c r="J717" s="824"/>
      <c r="K717" s="825"/>
      <c r="L717" s="826"/>
      <c r="M717" s="827"/>
      <c r="N717" s="825"/>
      <c r="O717" s="826">
        <v>0.1</v>
      </c>
      <c r="P717" s="827"/>
      <c r="Q717" s="825"/>
      <c r="R717" s="826"/>
      <c r="S717" s="827"/>
      <c r="T717" s="825"/>
      <c r="U717" s="828"/>
      <c r="V717" s="829">
        <f>SUM(J717:L717)*H716</f>
        <v>0</v>
      </c>
      <c r="W717" s="830">
        <f>SUM(M717:O717)*H716</f>
        <v>1.0000000000000002E-2</v>
      </c>
      <c r="X717" s="830">
        <f>SUM(P717:R717)*H716</f>
        <v>0</v>
      </c>
      <c r="Y717" s="830">
        <f>SUM(S717:U717)*H716</f>
        <v>0</v>
      </c>
      <c r="Z717" s="964">
        <f t="shared" ref="Z717" si="356">MAX(V717:Y717)</f>
        <v>1.0000000000000002E-2</v>
      </c>
      <c r="AA717" s="1517"/>
      <c r="AB717" s="1276"/>
      <c r="AC717" s="980"/>
      <c r="AD717" s="1534"/>
      <c r="AE717" s="1010"/>
    </row>
    <row r="718" spans="1:31" ht="24.95" customHeight="1" x14ac:dyDescent="0.2">
      <c r="A718" s="1438"/>
      <c r="B718" s="1463"/>
      <c r="C718" s="1192"/>
      <c r="D718" s="1192"/>
      <c r="E718" s="1192"/>
      <c r="F718" s="1192"/>
      <c r="G718" s="1195" t="s">
        <v>911</v>
      </c>
      <c r="H718" s="1196">
        <v>0.3</v>
      </c>
      <c r="I718" s="838" t="s">
        <v>600</v>
      </c>
      <c r="J718" s="839"/>
      <c r="K718" s="840"/>
      <c r="L718" s="841"/>
      <c r="M718" s="842"/>
      <c r="N718" s="840"/>
      <c r="O718" s="841"/>
      <c r="P718" s="842"/>
      <c r="Q718" s="840"/>
      <c r="R718" s="841">
        <v>0.5</v>
      </c>
      <c r="S718" s="842"/>
      <c r="T718" s="840"/>
      <c r="U718" s="843">
        <v>1</v>
      </c>
      <c r="V718" s="844">
        <f>SUM(J718:L718)*H718</f>
        <v>0</v>
      </c>
      <c r="W718" s="845">
        <f>SUM(M718:O718)*H718</f>
        <v>0</v>
      </c>
      <c r="X718" s="845">
        <f>SUM(P718:R718)*H718</f>
        <v>0.15</v>
      </c>
      <c r="Y718" s="845">
        <f>SUM(S718:U718)*H718</f>
        <v>0.3</v>
      </c>
      <c r="Z718" s="965">
        <f>MAX(V718:Y718)</f>
        <v>0.3</v>
      </c>
      <c r="AA718" s="1517"/>
      <c r="AB718" s="1276"/>
      <c r="AC718" s="980"/>
      <c r="AD718" s="1534" t="str">
        <f>+IF(Z719&gt;Z718,"SUPERADA",IF(Z719=Z718,"EQUILIBRADA",IF(Z719&lt;Z718,"PARA MEJORAR")))</f>
        <v>PARA MEJORAR</v>
      </c>
      <c r="AE718" s="1010"/>
    </row>
    <row r="719" spans="1:31" ht="24.95" customHeight="1" x14ac:dyDescent="0.2">
      <c r="A719" s="1438"/>
      <c r="B719" s="1463"/>
      <c r="C719" s="1192"/>
      <c r="D719" s="1192"/>
      <c r="E719" s="1192"/>
      <c r="F719" s="1192"/>
      <c r="G719" s="1195"/>
      <c r="H719" s="1196"/>
      <c r="I719" s="823" t="s">
        <v>601</v>
      </c>
      <c r="J719" s="824"/>
      <c r="K719" s="825"/>
      <c r="L719" s="826"/>
      <c r="M719" s="827"/>
      <c r="N719" s="825"/>
      <c r="O719" s="826"/>
      <c r="P719" s="827"/>
      <c r="Q719" s="825"/>
      <c r="R719" s="826"/>
      <c r="S719" s="827"/>
      <c r="T719" s="825"/>
      <c r="U719" s="828"/>
      <c r="V719" s="829">
        <f>SUM(J719:L719)*H718</f>
        <v>0</v>
      </c>
      <c r="W719" s="830">
        <f>SUM(M719:O719)*H718</f>
        <v>0</v>
      </c>
      <c r="X719" s="830">
        <f>SUM(P719:R719)*H718</f>
        <v>0</v>
      </c>
      <c r="Y719" s="830">
        <f>SUM(S719:U719)*H718</f>
        <v>0</v>
      </c>
      <c r="Z719" s="964">
        <f t="shared" ref="Z719" si="357">MAX(V719:Y719)</f>
        <v>0</v>
      </c>
      <c r="AA719" s="1517"/>
      <c r="AB719" s="1276"/>
      <c r="AC719" s="980"/>
      <c r="AD719" s="1534"/>
      <c r="AE719" s="1010"/>
    </row>
    <row r="720" spans="1:31" ht="24.95" customHeight="1" x14ac:dyDescent="0.2">
      <c r="A720" s="1438"/>
      <c r="B720" s="1463"/>
      <c r="C720" s="1192"/>
      <c r="D720" s="1192"/>
      <c r="E720" s="1192"/>
      <c r="F720" s="1192"/>
      <c r="G720" s="1195" t="s">
        <v>912</v>
      </c>
      <c r="H720" s="1196">
        <v>0.3</v>
      </c>
      <c r="I720" s="838" t="s">
        <v>600</v>
      </c>
      <c r="J720" s="839"/>
      <c r="K720" s="840"/>
      <c r="L720" s="841"/>
      <c r="M720" s="842"/>
      <c r="N720" s="840"/>
      <c r="O720" s="841"/>
      <c r="P720" s="842"/>
      <c r="Q720" s="840"/>
      <c r="R720" s="841">
        <v>0.3</v>
      </c>
      <c r="S720" s="842"/>
      <c r="T720" s="840"/>
      <c r="U720" s="843">
        <v>1</v>
      </c>
      <c r="V720" s="844">
        <f>SUM(J720:L720)*H720</f>
        <v>0</v>
      </c>
      <c r="W720" s="845">
        <f>SUM(M720:O720)*H720</f>
        <v>0</v>
      </c>
      <c r="X720" s="845">
        <f>SUM(P720:R720)*H720</f>
        <v>0.09</v>
      </c>
      <c r="Y720" s="845">
        <f>SUM(S720:U720)*H720</f>
        <v>0.3</v>
      </c>
      <c r="Z720" s="965">
        <f>MAX(V720:Y720)</f>
        <v>0.3</v>
      </c>
      <c r="AA720" s="1517"/>
      <c r="AB720" s="1276"/>
      <c r="AC720" s="980"/>
      <c r="AD720" s="1534" t="str">
        <f>+IF(Z721&gt;Z720,"SUPERADA",IF(Z721=Z720,"EQUILIBRADA",IF(Z721&lt;Z720,"PARA MEJORAR")))</f>
        <v>PARA MEJORAR</v>
      </c>
      <c r="AE720" s="1010"/>
    </row>
    <row r="721" spans="1:31" ht="24.95" customHeight="1" thickBot="1" x14ac:dyDescent="0.25">
      <c r="A721" s="1438"/>
      <c r="B721" s="1463"/>
      <c r="C721" s="1192"/>
      <c r="D721" s="1192"/>
      <c r="E721" s="1192"/>
      <c r="F721" s="1192"/>
      <c r="G721" s="1444"/>
      <c r="H721" s="1206"/>
      <c r="I721" s="847" t="s">
        <v>601</v>
      </c>
      <c r="J721" s="848"/>
      <c r="K721" s="849"/>
      <c r="L721" s="850"/>
      <c r="M721" s="851"/>
      <c r="N721" s="849"/>
      <c r="O721" s="850"/>
      <c r="P721" s="851"/>
      <c r="Q721" s="849"/>
      <c r="R721" s="850"/>
      <c r="S721" s="851"/>
      <c r="T721" s="849"/>
      <c r="U721" s="852"/>
      <c r="V721" s="853">
        <f>SUM(J721:L721)*H720</f>
        <v>0</v>
      </c>
      <c r="W721" s="854">
        <f>SUM(M721:O721)*H720</f>
        <v>0</v>
      </c>
      <c r="X721" s="854">
        <f>SUM(P721:R721)*H720</f>
        <v>0</v>
      </c>
      <c r="Y721" s="854">
        <f>SUM(S721:U721)*H720</f>
        <v>0</v>
      </c>
      <c r="Z721" s="966">
        <f t="shared" ref="Z721" si="358">MAX(V721:Y721)</f>
        <v>0</v>
      </c>
      <c r="AA721" s="1517"/>
      <c r="AB721" s="1277"/>
      <c r="AC721" s="981"/>
      <c r="AD721" s="1535"/>
      <c r="AE721" s="1010"/>
    </row>
    <row r="722" spans="1:31" ht="24.95" customHeight="1" x14ac:dyDescent="0.2">
      <c r="A722" s="1438"/>
      <c r="B722" s="1463"/>
      <c r="C722" s="1191" t="s">
        <v>358</v>
      </c>
      <c r="D722" s="1191" t="s">
        <v>413</v>
      </c>
      <c r="E722" s="1191" t="s">
        <v>359</v>
      </c>
      <c r="F722" s="1191" t="s">
        <v>360</v>
      </c>
      <c r="G722" s="1443" t="s">
        <v>990</v>
      </c>
      <c r="H722" s="1445">
        <v>0.2</v>
      </c>
      <c r="I722" s="838" t="s">
        <v>600</v>
      </c>
      <c r="J722" s="839"/>
      <c r="K722" s="840"/>
      <c r="L722" s="841">
        <v>0.5</v>
      </c>
      <c r="M722" s="842"/>
      <c r="N722" s="840"/>
      <c r="O722" s="841">
        <v>1</v>
      </c>
      <c r="P722" s="842"/>
      <c r="Q722" s="840"/>
      <c r="R722" s="841">
        <v>1</v>
      </c>
      <c r="S722" s="842"/>
      <c r="T722" s="840"/>
      <c r="U722" s="843">
        <v>1</v>
      </c>
      <c r="V722" s="871">
        <f>SUM(J722:L722)*H722</f>
        <v>0.1</v>
      </c>
      <c r="W722" s="872">
        <f>SUM(M722:O722)*H722</f>
        <v>0.2</v>
      </c>
      <c r="X722" s="872">
        <f>SUM(P722:R722)*H722</f>
        <v>0.2</v>
      </c>
      <c r="Y722" s="872">
        <f>SUM(S722:U722)*H722</f>
        <v>0.2</v>
      </c>
      <c r="Z722" s="967">
        <f>MAX(V722:Y722)</f>
        <v>0.2</v>
      </c>
      <c r="AA722" s="1517"/>
      <c r="AB722" s="1275">
        <v>98</v>
      </c>
      <c r="AC722" s="979"/>
      <c r="AD722" s="1533" t="str">
        <f>+IF(Z723&gt;Z722,"SUPERADA",IF(Z723=Z722,"EQUILIBRADA",IF(Z723&lt;Z722,"PARA MEJORAR")))</f>
        <v>EQUILIBRADA</v>
      </c>
      <c r="AE722" s="1010"/>
    </row>
    <row r="723" spans="1:31" ht="24.95" customHeight="1" x14ac:dyDescent="0.2">
      <c r="A723" s="1438"/>
      <c r="B723" s="1463"/>
      <c r="C723" s="1192"/>
      <c r="D723" s="1192"/>
      <c r="E723" s="1192"/>
      <c r="F723" s="1192"/>
      <c r="G723" s="1195"/>
      <c r="H723" s="1196"/>
      <c r="I723" s="823" t="s">
        <v>601</v>
      </c>
      <c r="J723" s="824"/>
      <c r="K723" s="825"/>
      <c r="L723" s="826">
        <v>0.1</v>
      </c>
      <c r="M723" s="827"/>
      <c r="N723" s="825"/>
      <c r="O723" s="826">
        <v>1</v>
      </c>
      <c r="P723" s="827"/>
      <c r="Q723" s="825"/>
      <c r="R723" s="826"/>
      <c r="S723" s="827"/>
      <c r="T723" s="825"/>
      <c r="U723" s="828"/>
      <c r="V723" s="829">
        <f>SUM(J723:L723)*H722</f>
        <v>2.0000000000000004E-2</v>
      </c>
      <c r="W723" s="830">
        <f>SUM(M723:O723)*H722</f>
        <v>0.2</v>
      </c>
      <c r="X723" s="830">
        <f>SUM(P723:R723)*H722</f>
        <v>0</v>
      </c>
      <c r="Y723" s="830">
        <f>SUM(S723:U723)*H722</f>
        <v>0</v>
      </c>
      <c r="Z723" s="964">
        <f t="shared" ref="Z723" si="359">MAX(V723:Y723)</f>
        <v>0.2</v>
      </c>
      <c r="AA723" s="1517"/>
      <c r="AB723" s="1276"/>
      <c r="AC723" s="980"/>
      <c r="AD723" s="1534"/>
      <c r="AE723" s="1010"/>
    </row>
    <row r="724" spans="1:31" ht="24.95" customHeight="1" x14ac:dyDescent="0.2">
      <c r="A724" s="1438"/>
      <c r="B724" s="1463"/>
      <c r="C724" s="1192"/>
      <c r="D724" s="1192"/>
      <c r="E724" s="1192"/>
      <c r="F724" s="1192"/>
      <c r="G724" s="1195" t="s">
        <v>913</v>
      </c>
      <c r="H724" s="1196">
        <v>0.2</v>
      </c>
      <c r="I724" s="838" t="s">
        <v>600</v>
      </c>
      <c r="J724" s="839"/>
      <c r="K724" s="840"/>
      <c r="L724" s="841"/>
      <c r="M724" s="842"/>
      <c r="N724" s="840"/>
      <c r="O724" s="841">
        <v>0.5</v>
      </c>
      <c r="P724" s="842"/>
      <c r="Q724" s="840"/>
      <c r="R724" s="841">
        <v>1</v>
      </c>
      <c r="S724" s="842"/>
      <c r="T724" s="840"/>
      <c r="U724" s="843">
        <v>1</v>
      </c>
      <c r="V724" s="844">
        <f>SUM(J724:L724)*H724</f>
        <v>0</v>
      </c>
      <c r="W724" s="845">
        <f>SUM(M724:O724)*H724</f>
        <v>0.1</v>
      </c>
      <c r="X724" s="845">
        <f>SUM(P724:R724)*H724</f>
        <v>0.2</v>
      </c>
      <c r="Y724" s="845">
        <f>SUM(S724:U724)*H724</f>
        <v>0.2</v>
      </c>
      <c r="Z724" s="965">
        <f>MAX(V724:Y724)</f>
        <v>0.2</v>
      </c>
      <c r="AA724" s="1517"/>
      <c r="AB724" s="1276"/>
      <c r="AC724" s="980"/>
      <c r="AD724" s="1534" t="str">
        <f>+IF(Z725&gt;Z724,"SUPERADA",IF(Z725=Z724,"EQUILIBRADA",IF(Z725&lt;Z724,"PARA MEJORAR")))</f>
        <v>PARA MEJORAR</v>
      </c>
      <c r="AE724" s="1010"/>
    </row>
    <row r="725" spans="1:31" ht="24.95" customHeight="1" x14ac:dyDescent="0.2">
      <c r="A725" s="1438"/>
      <c r="B725" s="1463"/>
      <c r="C725" s="1192"/>
      <c r="D725" s="1192"/>
      <c r="E725" s="1192"/>
      <c r="F725" s="1192"/>
      <c r="G725" s="1195"/>
      <c r="H725" s="1196"/>
      <c r="I725" s="823" t="s">
        <v>601</v>
      </c>
      <c r="J725" s="824"/>
      <c r="K725" s="825"/>
      <c r="L725" s="826"/>
      <c r="M725" s="827"/>
      <c r="N725" s="825"/>
      <c r="O725" s="826">
        <v>0.3</v>
      </c>
      <c r="P725" s="827"/>
      <c r="Q725" s="825"/>
      <c r="R725" s="826"/>
      <c r="S725" s="827"/>
      <c r="T725" s="825"/>
      <c r="U725" s="828"/>
      <c r="V725" s="829">
        <f>SUM(J725:L725)*H724</f>
        <v>0</v>
      </c>
      <c r="W725" s="830">
        <f>SUM(M725:O725)*H724</f>
        <v>0.06</v>
      </c>
      <c r="X725" s="830">
        <f>SUM(P725:R725)*H724</f>
        <v>0</v>
      </c>
      <c r="Y725" s="830">
        <f>SUM(S725:U725)*H724</f>
        <v>0</v>
      </c>
      <c r="Z725" s="964">
        <f t="shared" ref="Z725" si="360">MAX(V725:Y725)</f>
        <v>0.06</v>
      </c>
      <c r="AA725" s="1517"/>
      <c r="AB725" s="1276"/>
      <c r="AC725" s="980"/>
      <c r="AD725" s="1534"/>
      <c r="AE725" s="1010"/>
    </row>
    <row r="726" spans="1:31" ht="24.95" customHeight="1" x14ac:dyDescent="0.2">
      <c r="A726" s="1438"/>
      <c r="B726" s="1463"/>
      <c r="C726" s="1192"/>
      <c r="D726" s="1192"/>
      <c r="E726" s="1192"/>
      <c r="F726" s="1192"/>
      <c r="G726" s="1195" t="s">
        <v>914</v>
      </c>
      <c r="H726" s="1196">
        <v>0.3</v>
      </c>
      <c r="I726" s="838" t="s">
        <v>600</v>
      </c>
      <c r="J726" s="839"/>
      <c r="K726" s="840"/>
      <c r="L726" s="841"/>
      <c r="M726" s="842"/>
      <c r="N726" s="840"/>
      <c r="O726" s="841">
        <v>0.4</v>
      </c>
      <c r="P726" s="842"/>
      <c r="Q726" s="840"/>
      <c r="R726" s="841">
        <v>0.8</v>
      </c>
      <c r="S726" s="842"/>
      <c r="T726" s="840"/>
      <c r="U726" s="843">
        <v>1</v>
      </c>
      <c r="V726" s="844">
        <f>SUM(J726:L726)*H726</f>
        <v>0</v>
      </c>
      <c r="W726" s="845">
        <f>SUM(M726:O726)*H726</f>
        <v>0.12</v>
      </c>
      <c r="X726" s="845">
        <f>SUM(P726:R726)*H726</f>
        <v>0.24</v>
      </c>
      <c r="Y726" s="845">
        <f>SUM(S726:U726)*H726</f>
        <v>0.3</v>
      </c>
      <c r="Z726" s="965">
        <f>MAX(V726:Y726)</f>
        <v>0.3</v>
      </c>
      <c r="AA726" s="1517"/>
      <c r="AB726" s="1276"/>
      <c r="AC726" s="980"/>
      <c r="AD726" s="1534" t="str">
        <f>+IF(Z727&gt;Z726,"SUPERADA",IF(Z727=Z726,"EQUILIBRADA",IF(Z727&lt;Z726,"PARA MEJORAR")))</f>
        <v>PARA MEJORAR</v>
      </c>
      <c r="AE726" s="1010"/>
    </row>
    <row r="727" spans="1:31" ht="24.95" customHeight="1" x14ac:dyDescent="0.2">
      <c r="A727" s="1438"/>
      <c r="B727" s="1463"/>
      <c r="C727" s="1192"/>
      <c r="D727" s="1192"/>
      <c r="E727" s="1192"/>
      <c r="F727" s="1192"/>
      <c r="G727" s="1195"/>
      <c r="H727" s="1196"/>
      <c r="I727" s="823" t="s">
        <v>601</v>
      </c>
      <c r="J727" s="824"/>
      <c r="K727" s="825"/>
      <c r="L727" s="826"/>
      <c r="M727" s="827"/>
      <c r="N727" s="825"/>
      <c r="O727" s="826">
        <v>0</v>
      </c>
      <c r="P727" s="827"/>
      <c r="Q727" s="825"/>
      <c r="R727" s="826"/>
      <c r="S727" s="827"/>
      <c r="T727" s="825"/>
      <c r="U727" s="828"/>
      <c r="V727" s="829">
        <f>SUM(J727:L727)*H726</f>
        <v>0</v>
      </c>
      <c r="W727" s="830">
        <f>SUM(M727:O727)*H726</f>
        <v>0</v>
      </c>
      <c r="X727" s="830">
        <f>SUM(P727:R727)*H726</f>
        <v>0</v>
      </c>
      <c r="Y727" s="830">
        <f>SUM(S727:U727)*H726</f>
        <v>0</v>
      </c>
      <c r="Z727" s="964">
        <f t="shared" ref="Z727" si="361">MAX(V727:Y727)</f>
        <v>0</v>
      </c>
      <c r="AA727" s="1517"/>
      <c r="AB727" s="1276"/>
      <c r="AC727" s="980"/>
      <c r="AD727" s="1534"/>
      <c r="AE727" s="1010"/>
    </row>
    <row r="728" spans="1:31" ht="24.95" customHeight="1" x14ac:dyDescent="0.2">
      <c r="A728" s="1438"/>
      <c r="B728" s="1463"/>
      <c r="C728" s="1192"/>
      <c r="D728" s="1192"/>
      <c r="E728" s="1192"/>
      <c r="F728" s="1192"/>
      <c r="G728" s="1195" t="s">
        <v>915</v>
      </c>
      <c r="H728" s="1196">
        <v>0.1</v>
      </c>
      <c r="I728" s="838" t="s">
        <v>600</v>
      </c>
      <c r="J728" s="839"/>
      <c r="K728" s="840"/>
      <c r="L728" s="841"/>
      <c r="M728" s="842"/>
      <c r="N728" s="840"/>
      <c r="O728" s="841">
        <v>1</v>
      </c>
      <c r="P728" s="842"/>
      <c r="Q728" s="840"/>
      <c r="R728" s="841">
        <v>1</v>
      </c>
      <c r="S728" s="842"/>
      <c r="T728" s="840"/>
      <c r="U728" s="843">
        <v>1</v>
      </c>
      <c r="V728" s="844">
        <f>SUM(J728:L728)*H728</f>
        <v>0</v>
      </c>
      <c r="W728" s="845">
        <f>SUM(M728:O728)*H728</f>
        <v>0.1</v>
      </c>
      <c r="X728" s="845">
        <f>SUM(P728:R728)*H728</f>
        <v>0.1</v>
      </c>
      <c r="Y728" s="845">
        <f>SUM(S728:U728)*H728</f>
        <v>0.1</v>
      </c>
      <c r="Z728" s="965">
        <f>MAX(V728:Y728)</f>
        <v>0.1</v>
      </c>
      <c r="AA728" s="1517"/>
      <c r="AB728" s="1276"/>
      <c r="AC728" s="980"/>
      <c r="AD728" s="1534" t="str">
        <f>+IF(Z729&gt;Z728,"SUPERADA",IF(Z729=Z728,"EQUILIBRADA",IF(Z729&lt;Z728,"PARA MEJORAR")))</f>
        <v>PARA MEJORAR</v>
      </c>
      <c r="AE728" s="1010"/>
    </row>
    <row r="729" spans="1:31" ht="24.95" customHeight="1" x14ac:dyDescent="0.2">
      <c r="A729" s="1438"/>
      <c r="B729" s="1463"/>
      <c r="C729" s="1192"/>
      <c r="D729" s="1192"/>
      <c r="E729" s="1192"/>
      <c r="F729" s="1192"/>
      <c r="G729" s="1195"/>
      <c r="H729" s="1196"/>
      <c r="I729" s="823" t="s">
        <v>601</v>
      </c>
      <c r="J729" s="824"/>
      <c r="K729" s="825"/>
      <c r="L729" s="826"/>
      <c r="M729" s="827"/>
      <c r="N729" s="825"/>
      <c r="O729" s="826">
        <v>0.5</v>
      </c>
      <c r="P729" s="827"/>
      <c r="Q729" s="825"/>
      <c r="R729" s="826"/>
      <c r="S729" s="827"/>
      <c r="T729" s="825"/>
      <c r="U729" s="828"/>
      <c r="V729" s="829">
        <f>SUM(J729:L729)*H728</f>
        <v>0</v>
      </c>
      <c r="W729" s="830">
        <f>SUM(M729:O729)*H728</f>
        <v>0.05</v>
      </c>
      <c r="X729" s="830">
        <f>SUM(P729:R729)*H728</f>
        <v>0</v>
      </c>
      <c r="Y729" s="830">
        <f>SUM(S729:U729)*H728</f>
        <v>0</v>
      </c>
      <c r="Z729" s="964">
        <f t="shared" ref="Z729" si="362">MAX(V729:Y729)</f>
        <v>0.05</v>
      </c>
      <c r="AA729" s="1517"/>
      <c r="AB729" s="1276"/>
      <c r="AC729" s="980"/>
      <c r="AD729" s="1534"/>
      <c r="AE729" s="1010"/>
    </row>
    <row r="730" spans="1:31" ht="24.95" customHeight="1" x14ac:dyDescent="0.2">
      <c r="A730" s="1438"/>
      <c r="B730" s="1463"/>
      <c r="C730" s="1192"/>
      <c r="D730" s="1192"/>
      <c r="E730" s="1192"/>
      <c r="F730" s="1192"/>
      <c r="G730" s="1195" t="s">
        <v>916</v>
      </c>
      <c r="H730" s="1196">
        <v>0.2</v>
      </c>
      <c r="I730" s="838" t="s">
        <v>600</v>
      </c>
      <c r="J730" s="839"/>
      <c r="K730" s="840"/>
      <c r="L730" s="841"/>
      <c r="M730" s="842"/>
      <c r="N730" s="840"/>
      <c r="O730" s="841"/>
      <c r="P730" s="842"/>
      <c r="Q730" s="840"/>
      <c r="R730" s="841">
        <v>0.5</v>
      </c>
      <c r="S730" s="842"/>
      <c r="T730" s="840"/>
      <c r="U730" s="843">
        <v>1</v>
      </c>
      <c r="V730" s="844">
        <f>SUM(J730:L730)*H730</f>
        <v>0</v>
      </c>
      <c r="W730" s="845">
        <f>SUM(M730:O730)*H730</f>
        <v>0</v>
      </c>
      <c r="X730" s="845">
        <f>SUM(P730:R730)*H730</f>
        <v>0.1</v>
      </c>
      <c r="Y730" s="845">
        <f>SUM(S730:U730)*H730</f>
        <v>0.2</v>
      </c>
      <c r="Z730" s="965">
        <f>MAX(V730:Y730)</f>
        <v>0.2</v>
      </c>
      <c r="AA730" s="1517"/>
      <c r="AB730" s="1276"/>
      <c r="AC730" s="980"/>
      <c r="AD730" s="1534" t="str">
        <f>+IF(Z731&gt;Z730,"SUPERADA",IF(Z731=Z730,"EQUILIBRADA",IF(Z731&lt;Z730,"PARA MEJORAR")))</f>
        <v>PARA MEJORAR</v>
      </c>
      <c r="AE730" s="1010"/>
    </row>
    <row r="731" spans="1:31" ht="24.95" customHeight="1" thickBot="1" x14ac:dyDescent="0.25">
      <c r="A731" s="1438"/>
      <c r="B731" s="1463"/>
      <c r="C731" s="1192"/>
      <c r="D731" s="1192"/>
      <c r="E731" s="1192"/>
      <c r="F731" s="1192"/>
      <c r="G731" s="1444"/>
      <c r="H731" s="1206"/>
      <c r="I731" s="847" t="s">
        <v>601</v>
      </c>
      <c r="J731" s="848"/>
      <c r="K731" s="849"/>
      <c r="L731" s="850"/>
      <c r="M731" s="851"/>
      <c r="N731" s="849"/>
      <c r="O731" s="850"/>
      <c r="P731" s="851"/>
      <c r="Q731" s="849"/>
      <c r="R731" s="850"/>
      <c r="S731" s="851"/>
      <c r="T731" s="849"/>
      <c r="U731" s="852"/>
      <c r="V731" s="853">
        <f>SUM(J731:L731)*H730</f>
        <v>0</v>
      </c>
      <c r="W731" s="854">
        <f>SUM(M731:O731)*H730</f>
        <v>0</v>
      </c>
      <c r="X731" s="854">
        <f>SUM(P731:R731)*H730</f>
        <v>0</v>
      </c>
      <c r="Y731" s="854">
        <f>SUM(S731:U731)*H730</f>
        <v>0</v>
      </c>
      <c r="Z731" s="966">
        <f t="shared" ref="Z731" si="363">MAX(V731:Y731)</f>
        <v>0</v>
      </c>
      <c r="AA731" s="1517"/>
      <c r="AB731" s="1277"/>
      <c r="AC731" s="981"/>
      <c r="AD731" s="1535"/>
      <c r="AE731" s="1010"/>
    </row>
    <row r="732" spans="1:31" ht="24.95" customHeight="1" x14ac:dyDescent="0.2">
      <c r="A732" s="1470" t="s">
        <v>362</v>
      </c>
      <c r="B732" s="1472" t="s">
        <v>362</v>
      </c>
      <c r="C732" s="1191" t="s">
        <v>518</v>
      </c>
      <c r="D732" s="1194" t="s">
        <v>521</v>
      </c>
      <c r="E732" s="1194" t="s">
        <v>363</v>
      </c>
      <c r="F732" s="1194" t="s">
        <v>519</v>
      </c>
      <c r="G732" s="1474" t="s">
        <v>1028</v>
      </c>
      <c r="H732" s="1475">
        <v>0.25</v>
      </c>
      <c r="I732" s="941" t="s">
        <v>600</v>
      </c>
      <c r="J732" s="816"/>
      <c r="K732" s="817"/>
      <c r="L732" s="818">
        <v>1</v>
      </c>
      <c r="M732" s="819"/>
      <c r="N732" s="817"/>
      <c r="O732" s="818">
        <v>1</v>
      </c>
      <c r="P732" s="819"/>
      <c r="Q732" s="817"/>
      <c r="R732" s="818">
        <v>1</v>
      </c>
      <c r="S732" s="819"/>
      <c r="T732" s="817"/>
      <c r="U732" s="820">
        <v>1</v>
      </c>
      <c r="V732" s="871">
        <f>SUM(J732:L732)*H732</f>
        <v>0.25</v>
      </c>
      <c r="W732" s="872">
        <f>SUM(M732:O732)*H732</f>
        <v>0.25</v>
      </c>
      <c r="X732" s="872">
        <f>SUM(P732:R732)*H732</f>
        <v>0.25</v>
      </c>
      <c r="Y732" s="872">
        <f>SUM(S732:U732)*H732</f>
        <v>0.25</v>
      </c>
      <c r="Z732" s="967">
        <f>MAX(V732:Y732)</f>
        <v>0.25</v>
      </c>
      <c r="AA732" s="1459" t="s">
        <v>364</v>
      </c>
      <c r="AB732" s="1275">
        <v>99</v>
      </c>
      <c r="AC732" s="979"/>
      <c r="AD732" s="1533" t="str">
        <f>+IF(Z733&gt;Z732,"SUPERADA",IF(Z733=Z732,"EQUILIBRADA",IF(Z733&lt;Z732,"PARA MEJORAR")))</f>
        <v>EQUILIBRADA</v>
      </c>
      <c r="AE732" s="1007"/>
    </row>
    <row r="733" spans="1:31" ht="24.95" customHeight="1" x14ac:dyDescent="0.2">
      <c r="A733" s="1471"/>
      <c r="B733" s="1473"/>
      <c r="C733" s="1192"/>
      <c r="D733" s="1187"/>
      <c r="E733" s="1187"/>
      <c r="F733" s="1187"/>
      <c r="G733" s="1195"/>
      <c r="H733" s="1196"/>
      <c r="I733" s="823" t="s">
        <v>601</v>
      </c>
      <c r="J733" s="824"/>
      <c r="K733" s="825"/>
      <c r="L733" s="826">
        <v>0.8</v>
      </c>
      <c r="M733" s="827"/>
      <c r="N733" s="825"/>
      <c r="O733" s="826">
        <v>1</v>
      </c>
      <c r="P733" s="827"/>
      <c r="Q733" s="825"/>
      <c r="R733" s="826"/>
      <c r="S733" s="827"/>
      <c r="T733" s="825"/>
      <c r="U733" s="828"/>
      <c r="V733" s="829">
        <f>SUM(J733:L733)*H732</f>
        <v>0.2</v>
      </c>
      <c r="W733" s="830">
        <f>SUM(M733:O733)*H732</f>
        <v>0.25</v>
      </c>
      <c r="X733" s="830">
        <f>SUM(P733:R733)*H732</f>
        <v>0</v>
      </c>
      <c r="Y733" s="830">
        <f>SUM(S733:U733)*H732</f>
        <v>0</v>
      </c>
      <c r="Z733" s="964">
        <f t="shared" ref="Z733" si="364">MAX(V733:Y733)</f>
        <v>0.25</v>
      </c>
      <c r="AA733" s="1460"/>
      <c r="AB733" s="1276"/>
      <c r="AC733" s="980"/>
      <c r="AD733" s="1534"/>
      <c r="AE733" s="1008"/>
    </row>
    <row r="734" spans="1:31" ht="24.95" customHeight="1" x14ac:dyDescent="0.2">
      <c r="A734" s="1471"/>
      <c r="B734" s="1473"/>
      <c r="C734" s="1192"/>
      <c r="D734" s="1187"/>
      <c r="E734" s="1187"/>
      <c r="F734" s="1187"/>
      <c r="G734" s="1195" t="s">
        <v>1029</v>
      </c>
      <c r="H734" s="1196">
        <v>0.25</v>
      </c>
      <c r="I734" s="942" t="s">
        <v>600</v>
      </c>
      <c r="J734" s="839"/>
      <c r="K734" s="840"/>
      <c r="L734" s="841">
        <v>1</v>
      </c>
      <c r="M734" s="842"/>
      <c r="N734" s="840"/>
      <c r="O734" s="841">
        <v>1</v>
      </c>
      <c r="P734" s="842"/>
      <c r="Q734" s="840"/>
      <c r="R734" s="841">
        <v>1</v>
      </c>
      <c r="S734" s="842"/>
      <c r="T734" s="840"/>
      <c r="U734" s="843">
        <v>1</v>
      </c>
      <c r="V734" s="844">
        <f>SUM(J734:L734)*H734</f>
        <v>0.25</v>
      </c>
      <c r="W734" s="845">
        <f>SUM(M734:O734)*H734</f>
        <v>0.25</v>
      </c>
      <c r="X734" s="845">
        <f>SUM(P734:R734)*H734</f>
        <v>0.25</v>
      </c>
      <c r="Y734" s="845">
        <f>SUM(S734:U734)*H734</f>
        <v>0.25</v>
      </c>
      <c r="Z734" s="965">
        <f>MAX(V734:Y734)</f>
        <v>0.25</v>
      </c>
      <c r="AA734" s="1460"/>
      <c r="AB734" s="1276"/>
      <c r="AC734" s="980"/>
      <c r="AD734" s="1534" t="str">
        <f>+IF(Z735&gt;Z734,"SUPERADA",IF(Z735=Z734,"EQUILIBRADA",IF(Z735&lt;Z734,"PARA MEJORAR")))</f>
        <v>EQUILIBRADA</v>
      </c>
      <c r="AE734" s="1008"/>
    </row>
    <row r="735" spans="1:31" ht="24.95" customHeight="1" x14ac:dyDescent="0.2">
      <c r="A735" s="1471"/>
      <c r="B735" s="1473"/>
      <c r="C735" s="1192"/>
      <c r="D735" s="1187"/>
      <c r="E735" s="1187"/>
      <c r="F735" s="1187"/>
      <c r="G735" s="1195"/>
      <c r="H735" s="1196"/>
      <c r="I735" s="823" t="s">
        <v>601</v>
      </c>
      <c r="J735" s="824"/>
      <c r="K735" s="825"/>
      <c r="L735" s="826">
        <v>0.8</v>
      </c>
      <c r="M735" s="827"/>
      <c r="N735" s="825"/>
      <c r="O735" s="826">
        <v>1</v>
      </c>
      <c r="P735" s="827"/>
      <c r="Q735" s="825"/>
      <c r="R735" s="826"/>
      <c r="S735" s="827"/>
      <c r="T735" s="825"/>
      <c r="U735" s="828"/>
      <c r="V735" s="829">
        <f>SUM(J735:L735)*H734</f>
        <v>0.2</v>
      </c>
      <c r="W735" s="830">
        <f>SUM(M735:O735)*H734</f>
        <v>0.25</v>
      </c>
      <c r="X735" s="830">
        <f>SUM(P735:R735)*H734</f>
        <v>0</v>
      </c>
      <c r="Y735" s="830">
        <f>SUM(S735:U735)*H734</f>
        <v>0</v>
      </c>
      <c r="Z735" s="964">
        <f t="shared" ref="Z735" si="365">MAX(V735:Y735)</f>
        <v>0.25</v>
      </c>
      <c r="AA735" s="1460"/>
      <c r="AB735" s="1276"/>
      <c r="AC735" s="980"/>
      <c r="AD735" s="1534"/>
      <c r="AE735" s="1008"/>
    </row>
    <row r="736" spans="1:31" ht="24.95" customHeight="1" x14ac:dyDescent="0.2">
      <c r="A736" s="1471"/>
      <c r="B736" s="1473"/>
      <c r="C736" s="1192"/>
      <c r="D736" s="1187"/>
      <c r="E736" s="1187"/>
      <c r="F736" s="1187"/>
      <c r="G736" s="1195" t="s">
        <v>1030</v>
      </c>
      <c r="H736" s="1196">
        <v>0.25</v>
      </c>
      <c r="I736" s="942" t="s">
        <v>600</v>
      </c>
      <c r="J736" s="839"/>
      <c r="K736" s="840"/>
      <c r="L736" s="841"/>
      <c r="M736" s="842"/>
      <c r="N736" s="840"/>
      <c r="O736" s="841">
        <v>1</v>
      </c>
      <c r="P736" s="842"/>
      <c r="Q736" s="840"/>
      <c r="R736" s="841">
        <v>1</v>
      </c>
      <c r="S736" s="842"/>
      <c r="T736" s="840"/>
      <c r="U736" s="843">
        <v>1</v>
      </c>
      <c r="V736" s="844">
        <f>SUM(J736:L736)*H736</f>
        <v>0</v>
      </c>
      <c r="W736" s="845">
        <f>SUM(M736:O736)*H736</f>
        <v>0.25</v>
      </c>
      <c r="X736" s="845">
        <f>SUM(P736:R736)*H736</f>
        <v>0.25</v>
      </c>
      <c r="Y736" s="845">
        <f>SUM(S736:U736)*H736</f>
        <v>0.25</v>
      </c>
      <c r="Z736" s="965">
        <f>MAX(V736:Y736)</f>
        <v>0.25</v>
      </c>
      <c r="AA736" s="1460"/>
      <c r="AB736" s="1276"/>
      <c r="AC736" s="980"/>
      <c r="AD736" s="1534" t="str">
        <f>+IF(Z737&gt;Z736,"SUPERADA",IF(Z737=Z736,"EQUILIBRADA",IF(Z737&lt;Z736,"PARA MEJORAR")))</f>
        <v>PARA MEJORAR</v>
      </c>
      <c r="AE736" s="1008"/>
    </row>
    <row r="737" spans="1:31" ht="24.95" customHeight="1" x14ac:dyDescent="0.2">
      <c r="A737" s="1471"/>
      <c r="B737" s="1473"/>
      <c r="C737" s="1192"/>
      <c r="D737" s="1187"/>
      <c r="E737" s="1187"/>
      <c r="F737" s="1187"/>
      <c r="G737" s="1195"/>
      <c r="H737" s="1196"/>
      <c r="I737" s="823" t="s">
        <v>601</v>
      </c>
      <c r="J737" s="824"/>
      <c r="K737" s="825"/>
      <c r="L737" s="826"/>
      <c r="M737" s="827"/>
      <c r="N737" s="825"/>
      <c r="O737" s="826">
        <v>0.47770000000000001</v>
      </c>
      <c r="P737" s="827"/>
      <c r="Q737" s="825"/>
      <c r="R737" s="826"/>
      <c r="S737" s="827"/>
      <c r="T737" s="825"/>
      <c r="U737" s="828"/>
      <c r="V737" s="829">
        <f>SUM(J737:L737)*H736</f>
        <v>0</v>
      </c>
      <c r="W737" s="830">
        <f>SUM(M737:O737)*H736</f>
        <v>0.119425</v>
      </c>
      <c r="X737" s="830">
        <f>SUM(P737:R737)*H736</f>
        <v>0</v>
      </c>
      <c r="Y737" s="830">
        <f>SUM(S737:U737)*H736</f>
        <v>0</v>
      </c>
      <c r="Z737" s="964">
        <f t="shared" ref="Z737" si="366">MAX(V737:Y737)</f>
        <v>0.119425</v>
      </c>
      <c r="AA737" s="1460"/>
      <c r="AB737" s="1276"/>
      <c r="AC737" s="980"/>
      <c r="AD737" s="1534"/>
      <c r="AE737" s="1008"/>
    </row>
    <row r="738" spans="1:31" ht="24.95" customHeight="1" x14ac:dyDescent="0.2">
      <c r="A738" s="1471"/>
      <c r="B738" s="1473"/>
      <c r="C738" s="1192"/>
      <c r="D738" s="1187"/>
      <c r="E738" s="1187"/>
      <c r="F738" s="1187"/>
      <c r="G738" s="1204" t="s">
        <v>1031</v>
      </c>
      <c r="H738" s="1196">
        <v>0.25</v>
      </c>
      <c r="I738" s="942" t="s">
        <v>600</v>
      </c>
      <c r="J738" s="901"/>
      <c r="K738" s="902"/>
      <c r="L738" s="943"/>
      <c r="M738" s="948"/>
      <c r="N738" s="949"/>
      <c r="O738" s="943">
        <v>0</v>
      </c>
      <c r="P738" s="948"/>
      <c r="Q738" s="949"/>
      <c r="R738" s="943"/>
      <c r="S738" s="948"/>
      <c r="T738" s="949"/>
      <c r="U738" s="950">
        <v>1</v>
      </c>
      <c r="V738" s="844">
        <f>SUM(J738:L738)*H738</f>
        <v>0</v>
      </c>
      <c r="W738" s="845">
        <f>SUM(M738:O738)*H738</f>
        <v>0</v>
      </c>
      <c r="X738" s="845">
        <f>SUM(P738:R738)*H738</f>
        <v>0</v>
      </c>
      <c r="Y738" s="845">
        <f>SUM(S738:U738)*H738</f>
        <v>0.25</v>
      </c>
      <c r="Z738" s="965">
        <f>MAX(V738:Y738)</f>
        <v>0.25</v>
      </c>
      <c r="AA738" s="1460"/>
      <c r="AB738" s="1276"/>
      <c r="AC738" s="980"/>
      <c r="AD738" s="1534" t="str">
        <f>+IF(Z739&gt;Z738,"SUPERADA",IF(Z739=Z738,"EQUILIBRADA",IF(Z739&lt;Z738,"PARA MEJORAR")))</f>
        <v>PARA MEJORAR</v>
      </c>
      <c r="AE738" s="1008"/>
    </row>
    <row r="739" spans="1:31" ht="24.95" customHeight="1" thickBot="1" x14ac:dyDescent="0.25">
      <c r="A739" s="1471"/>
      <c r="B739" s="1473"/>
      <c r="C739" s="1192"/>
      <c r="D739" s="1188"/>
      <c r="E739" s="1188"/>
      <c r="F739" s="1188"/>
      <c r="G739" s="1205"/>
      <c r="H739" s="1206"/>
      <c r="I739" s="847" t="s">
        <v>601</v>
      </c>
      <c r="J739" s="848"/>
      <c r="K739" s="849"/>
      <c r="L739" s="850"/>
      <c r="M739" s="851"/>
      <c r="N739" s="849"/>
      <c r="O739" s="850">
        <v>0.1336</v>
      </c>
      <c r="P739" s="851"/>
      <c r="Q739" s="849"/>
      <c r="R739" s="850"/>
      <c r="S739" s="851"/>
      <c r="T739" s="849"/>
      <c r="U739" s="852"/>
      <c r="V739" s="853">
        <f>SUM(J739:L739)*H738</f>
        <v>0</v>
      </c>
      <c r="W739" s="854">
        <f>SUM(M739:O739)*H738</f>
        <v>3.3399999999999999E-2</v>
      </c>
      <c r="X739" s="854">
        <f>SUM(P739:R739)*H738</f>
        <v>0</v>
      </c>
      <c r="Y739" s="854">
        <f>SUM(S739:U739)*H738</f>
        <v>0</v>
      </c>
      <c r="Z739" s="966">
        <f t="shared" ref="Z739" si="367">MAX(V739:Y739)</f>
        <v>3.3399999999999999E-2</v>
      </c>
      <c r="AA739" s="1460"/>
      <c r="AB739" s="1276"/>
      <c r="AC739" s="981"/>
      <c r="AD739" s="1535"/>
      <c r="AE739" s="1008"/>
    </row>
    <row r="740" spans="1:31" ht="24.95" customHeight="1" x14ac:dyDescent="0.2">
      <c r="A740" s="1471"/>
      <c r="B740" s="1473"/>
      <c r="C740" s="1192"/>
      <c r="D740" s="1187" t="s">
        <v>1026</v>
      </c>
      <c r="E740" s="1187" t="s">
        <v>1034</v>
      </c>
      <c r="F740" s="1187" t="s">
        <v>1033</v>
      </c>
      <c r="G740" s="1507" t="s">
        <v>1032</v>
      </c>
      <c r="H740" s="1510">
        <v>0.5</v>
      </c>
      <c r="I740" s="832" t="s">
        <v>600</v>
      </c>
      <c r="J740" s="901"/>
      <c r="K740" s="902"/>
      <c r="L740" s="912"/>
      <c r="M740" s="913"/>
      <c r="N740" s="914"/>
      <c r="O740" s="943">
        <v>1</v>
      </c>
      <c r="P740" s="948"/>
      <c r="Q740" s="949"/>
      <c r="R740" s="943">
        <v>1</v>
      </c>
      <c r="S740" s="948"/>
      <c r="T740" s="949"/>
      <c r="U740" s="950">
        <v>1</v>
      </c>
      <c r="V740" s="821">
        <f>SUM(J740:L740)*H740</f>
        <v>0</v>
      </c>
      <c r="W740" s="822">
        <f>SUM(M740:O740)*H740</f>
        <v>0.5</v>
      </c>
      <c r="X740" s="822">
        <f>SUM(P740:R740)*H740</f>
        <v>0.5</v>
      </c>
      <c r="Y740" s="822">
        <f>SUM(S740:U740)*H740</f>
        <v>0.5</v>
      </c>
      <c r="Z740" s="963">
        <f>MAX(V740:Y740)</f>
        <v>0.5</v>
      </c>
      <c r="AA740" s="1460"/>
      <c r="AB740" s="1276"/>
      <c r="AC740" s="979"/>
      <c r="AD740" s="1533" t="str">
        <f>+IF(Z741&gt;Z740,"SUPERADA",IF(Z741=Z740,"EQUILIBRADA",IF(Z741&lt;Z740,"PARA MEJORAR")))</f>
        <v>PARA MEJORAR</v>
      </c>
      <c r="AE740" s="1008"/>
    </row>
    <row r="741" spans="1:31" ht="24.95" customHeight="1" x14ac:dyDescent="0.2">
      <c r="A741" s="1471"/>
      <c r="B741" s="1473"/>
      <c r="C741" s="1192"/>
      <c r="D741" s="1187"/>
      <c r="E741" s="1187"/>
      <c r="F741" s="1187"/>
      <c r="G741" s="1443"/>
      <c r="H741" s="1511"/>
      <c r="I741" s="823" t="s">
        <v>601</v>
      </c>
      <c r="J741" s="839"/>
      <c r="K741" s="840"/>
      <c r="L741" s="903"/>
      <c r="M741" s="904"/>
      <c r="N741" s="902"/>
      <c r="O741" s="903">
        <v>0.33539999999999998</v>
      </c>
      <c r="P741" s="904"/>
      <c r="Q741" s="902"/>
      <c r="R741" s="903"/>
      <c r="S741" s="904"/>
      <c r="T741" s="902"/>
      <c r="U741" s="905"/>
      <c r="V741" s="829">
        <f>SUM(J741:L741)*H740</f>
        <v>0</v>
      </c>
      <c r="W741" s="830">
        <f>SUM(M741:O741)*H740</f>
        <v>0.16769999999999999</v>
      </c>
      <c r="X741" s="830">
        <f>SUM(P741:R741)*H740</f>
        <v>0</v>
      </c>
      <c r="Y741" s="830">
        <f>SUM(S741:U741)*H740</f>
        <v>0</v>
      </c>
      <c r="Z741" s="964">
        <f t="shared" ref="Z741" si="368">MAX(V741:Y741)</f>
        <v>0.16769999999999999</v>
      </c>
      <c r="AA741" s="1460"/>
      <c r="AB741" s="1276"/>
      <c r="AC741" s="980"/>
      <c r="AD741" s="1534"/>
      <c r="AE741" s="1008"/>
    </row>
    <row r="742" spans="1:31" ht="24.95" customHeight="1" x14ac:dyDescent="0.2">
      <c r="A742" s="1471"/>
      <c r="B742" s="1473"/>
      <c r="C742" s="1192"/>
      <c r="D742" s="1187"/>
      <c r="E742" s="1187"/>
      <c r="F742" s="1187"/>
      <c r="G742" s="1508" t="s">
        <v>1027</v>
      </c>
      <c r="H742" s="1512">
        <v>0.5</v>
      </c>
      <c r="I742" s="838" t="s">
        <v>600</v>
      </c>
      <c r="J742" s="833"/>
      <c r="K742" s="834"/>
      <c r="L742" s="835"/>
      <c r="M742" s="836"/>
      <c r="N742" s="834"/>
      <c r="O742" s="835"/>
      <c r="P742" s="836"/>
      <c r="Q742" s="834"/>
      <c r="R742" s="835">
        <v>1</v>
      </c>
      <c r="S742" s="836"/>
      <c r="T742" s="834"/>
      <c r="U742" s="837">
        <v>1</v>
      </c>
      <c r="V742" s="821">
        <f>SUM(J742:L742)*H742</f>
        <v>0</v>
      </c>
      <c r="W742" s="822">
        <f>SUM(M742:O742)*H742</f>
        <v>0</v>
      </c>
      <c r="X742" s="822">
        <f>SUM(P742:R742)*H742</f>
        <v>0.5</v>
      </c>
      <c r="Y742" s="822">
        <f>SUM(S742:U742)*H742</f>
        <v>0.5</v>
      </c>
      <c r="Z742" s="963">
        <f>MAX(V742:Y742)</f>
        <v>0.5</v>
      </c>
      <c r="AA742" s="1460"/>
      <c r="AB742" s="1276"/>
      <c r="AC742" s="980"/>
      <c r="AD742" s="1534" t="str">
        <f>+IF(Z743&gt;Z742,"SUPERADA",IF(Z743=Z742,"EQUILIBRADA",IF(Z743&lt;Z742,"PARA MEJORAR")))</f>
        <v>PARA MEJORAR</v>
      </c>
      <c r="AE742" s="1008"/>
    </row>
    <row r="743" spans="1:31" ht="24.95" customHeight="1" thickBot="1" x14ac:dyDescent="0.25">
      <c r="A743" s="1471"/>
      <c r="B743" s="1473"/>
      <c r="C743" s="1193"/>
      <c r="D743" s="1188"/>
      <c r="E743" s="1188"/>
      <c r="F743" s="1188"/>
      <c r="G743" s="1509"/>
      <c r="H743" s="1513"/>
      <c r="I743" s="847" t="s">
        <v>601</v>
      </c>
      <c r="J743" s="848"/>
      <c r="K743" s="849"/>
      <c r="L743" s="850"/>
      <c r="M743" s="851"/>
      <c r="N743" s="849"/>
      <c r="O743" s="850"/>
      <c r="P743" s="851"/>
      <c r="Q743" s="849"/>
      <c r="R743" s="850"/>
      <c r="S743" s="851"/>
      <c r="T743" s="849"/>
      <c r="U743" s="852"/>
      <c r="V743" s="853">
        <f>SUM(J743:L743)*H742</f>
        <v>0</v>
      </c>
      <c r="W743" s="854">
        <f>SUM(M743:O743)*H742</f>
        <v>0</v>
      </c>
      <c r="X743" s="854">
        <f>SUM(P743:R743)*H742</f>
        <v>0</v>
      </c>
      <c r="Y743" s="854">
        <f>SUM(S743:U743)*H742</f>
        <v>0</v>
      </c>
      <c r="Z743" s="966">
        <f t="shared" ref="Z743" si="369">MAX(V743:Y743)</f>
        <v>0</v>
      </c>
      <c r="AA743" s="1461"/>
      <c r="AB743" s="1277"/>
      <c r="AC743" s="981"/>
      <c r="AD743" s="1535"/>
      <c r="AE743" s="1009"/>
    </row>
    <row r="744" spans="1:31" ht="24.95" customHeight="1" x14ac:dyDescent="0.2">
      <c r="A744" s="1471"/>
      <c r="B744" s="1473"/>
      <c r="C744" s="1191" t="s">
        <v>512</v>
      </c>
      <c r="D744" s="1191" t="s">
        <v>517</v>
      </c>
      <c r="E744" s="1191" t="s">
        <v>1095</v>
      </c>
      <c r="F744" s="1191" t="s">
        <v>1126</v>
      </c>
      <c r="G744" s="1474" t="s">
        <v>1122</v>
      </c>
      <c r="H744" s="1475">
        <v>0.2</v>
      </c>
      <c r="I744" s="815" t="s">
        <v>600</v>
      </c>
      <c r="J744" s="816"/>
      <c r="K744" s="817"/>
      <c r="L744" s="818"/>
      <c r="M744" s="819"/>
      <c r="N744" s="817"/>
      <c r="O744" s="818">
        <v>0.5</v>
      </c>
      <c r="P744" s="819"/>
      <c r="Q744" s="817"/>
      <c r="R744" s="818">
        <v>0.5</v>
      </c>
      <c r="S744" s="819"/>
      <c r="T744" s="817"/>
      <c r="U744" s="820">
        <v>1</v>
      </c>
      <c r="V744" s="871">
        <f>SUM(J744:L744)*H744</f>
        <v>0</v>
      </c>
      <c r="W744" s="872">
        <f>SUM(M744:O744)*H744</f>
        <v>0.1</v>
      </c>
      <c r="X744" s="872">
        <f>SUM(P744:R744)*H744</f>
        <v>0.1</v>
      </c>
      <c r="Y744" s="872">
        <f>SUM(S744:U744)*H744</f>
        <v>0.2</v>
      </c>
      <c r="Z744" s="967">
        <f>MAX(V744:Y744)</f>
        <v>0.2</v>
      </c>
      <c r="AA744" s="1460" t="s">
        <v>365</v>
      </c>
      <c r="AB744" s="1275">
        <v>100</v>
      </c>
      <c r="AC744" s="979"/>
      <c r="AD744" s="1533" t="str">
        <f>+IF(Z745&gt;Z744,"SUPERADA",IF(Z745=Z744,"EQUILIBRADA",IF(Z745&lt;Z744,"PARA MEJORAR")))</f>
        <v>PARA MEJORAR</v>
      </c>
      <c r="AE744" s="1008"/>
    </row>
    <row r="745" spans="1:31" ht="24.95" customHeight="1" x14ac:dyDescent="0.2">
      <c r="A745" s="1471"/>
      <c r="B745" s="1473"/>
      <c r="C745" s="1192"/>
      <c r="D745" s="1192"/>
      <c r="E745" s="1192"/>
      <c r="F745" s="1192"/>
      <c r="G745" s="1195"/>
      <c r="H745" s="1196"/>
      <c r="I745" s="823" t="s">
        <v>601</v>
      </c>
      <c r="J745" s="824"/>
      <c r="K745" s="825"/>
      <c r="L745" s="826"/>
      <c r="M745" s="827"/>
      <c r="N745" s="825"/>
      <c r="O745" s="826">
        <v>0.5</v>
      </c>
      <c r="P745" s="827"/>
      <c r="Q745" s="825"/>
      <c r="R745" s="826"/>
      <c r="S745" s="827"/>
      <c r="T745" s="825"/>
      <c r="U745" s="828"/>
      <c r="V745" s="829">
        <f>SUM(J745:L745)*H744</f>
        <v>0</v>
      </c>
      <c r="W745" s="830">
        <f>SUM(M745:O745)*H744</f>
        <v>0.1</v>
      </c>
      <c r="X745" s="830">
        <f>SUM(P745:R745)*H744</f>
        <v>0</v>
      </c>
      <c r="Y745" s="830">
        <f>SUM(S745:U745)*H744</f>
        <v>0</v>
      </c>
      <c r="Z745" s="964">
        <f t="shared" ref="Z745" si="370">MAX(V745:Y745)</f>
        <v>0.1</v>
      </c>
      <c r="AA745" s="1460"/>
      <c r="AB745" s="1276"/>
      <c r="AC745" s="980"/>
      <c r="AD745" s="1534"/>
      <c r="AE745" s="1008"/>
    </row>
    <row r="746" spans="1:31" ht="24.95" customHeight="1" x14ac:dyDescent="0.2">
      <c r="A746" s="1471"/>
      <c r="B746" s="1473"/>
      <c r="C746" s="1192"/>
      <c r="D746" s="1192"/>
      <c r="E746" s="1192"/>
      <c r="F746" s="1192"/>
      <c r="G746" s="1195" t="s">
        <v>1123</v>
      </c>
      <c r="H746" s="1196">
        <v>0.4</v>
      </c>
      <c r="I746" s="838" t="s">
        <v>600</v>
      </c>
      <c r="J746" s="839"/>
      <c r="K746" s="840"/>
      <c r="L746" s="841">
        <v>0.25</v>
      </c>
      <c r="M746" s="842"/>
      <c r="N746" s="840"/>
      <c r="O746" s="841">
        <v>0.5</v>
      </c>
      <c r="P746" s="842"/>
      <c r="Q746" s="840"/>
      <c r="R746" s="841">
        <v>0.75</v>
      </c>
      <c r="S746" s="842"/>
      <c r="T746" s="840"/>
      <c r="U746" s="843">
        <v>1</v>
      </c>
      <c r="V746" s="844">
        <f>SUM(J746:L746)*H746</f>
        <v>0.1</v>
      </c>
      <c r="W746" s="845">
        <f>SUM(M746:O746)*H746</f>
        <v>0.2</v>
      </c>
      <c r="X746" s="845">
        <f>SUM(P746:R746)*H746</f>
        <v>0.30000000000000004</v>
      </c>
      <c r="Y746" s="845">
        <f>SUM(S746:U746)*H746</f>
        <v>0.4</v>
      </c>
      <c r="Z746" s="965">
        <f>MAX(V746:Y746)</f>
        <v>0.4</v>
      </c>
      <c r="AA746" s="1460"/>
      <c r="AB746" s="1276"/>
      <c r="AC746" s="980"/>
      <c r="AD746" s="1534" t="str">
        <f>+IF(Z747&gt;Z746,"SUPERADA",IF(Z747=Z746,"EQUILIBRADA",IF(Z747&lt;Z746,"PARA MEJORAR")))</f>
        <v>PARA MEJORAR</v>
      </c>
      <c r="AE746" s="1008"/>
    </row>
    <row r="747" spans="1:31" ht="24.95" customHeight="1" x14ac:dyDescent="0.2">
      <c r="A747" s="1471"/>
      <c r="B747" s="1473"/>
      <c r="C747" s="1192"/>
      <c r="D747" s="1192"/>
      <c r="E747" s="1192"/>
      <c r="F747" s="1192"/>
      <c r="G747" s="1195"/>
      <c r="H747" s="1196"/>
      <c r="I747" s="823" t="s">
        <v>601</v>
      </c>
      <c r="J747" s="824"/>
      <c r="K747" s="825"/>
      <c r="L747" s="826">
        <v>0.25</v>
      </c>
      <c r="M747" s="827"/>
      <c r="N747" s="825"/>
      <c r="O747" s="826">
        <v>0.5</v>
      </c>
      <c r="P747" s="827"/>
      <c r="Q747" s="825"/>
      <c r="R747" s="826"/>
      <c r="S747" s="827"/>
      <c r="T747" s="825"/>
      <c r="U747" s="828"/>
      <c r="V747" s="829">
        <f>SUM(J747:L747)*H746</f>
        <v>0.1</v>
      </c>
      <c r="W747" s="830">
        <f>SUM(M747:O747)*H746</f>
        <v>0.2</v>
      </c>
      <c r="X747" s="830">
        <f>SUM(P747:R747)*H746</f>
        <v>0</v>
      </c>
      <c r="Y747" s="830">
        <f>SUM(S747:U747)*H746</f>
        <v>0</v>
      </c>
      <c r="Z747" s="964">
        <f t="shared" ref="Z747" si="371">MAX(V747:Y747)</f>
        <v>0.2</v>
      </c>
      <c r="AA747" s="1460"/>
      <c r="AB747" s="1276"/>
      <c r="AC747" s="980"/>
      <c r="AD747" s="1534"/>
      <c r="AE747" s="1008"/>
    </row>
    <row r="748" spans="1:31" ht="24.95" customHeight="1" x14ac:dyDescent="0.2">
      <c r="A748" s="1471"/>
      <c r="B748" s="1473"/>
      <c r="C748" s="1192"/>
      <c r="D748" s="1192"/>
      <c r="E748" s="1192"/>
      <c r="F748" s="1192"/>
      <c r="G748" s="1195" t="s">
        <v>1124</v>
      </c>
      <c r="H748" s="1196">
        <v>0.3</v>
      </c>
      <c r="I748" s="838" t="s">
        <v>600</v>
      </c>
      <c r="J748" s="839"/>
      <c r="K748" s="840"/>
      <c r="L748" s="841">
        <v>0.25</v>
      </c>
      <c r="M748" s="842"/>
      <c r="N748" s="840"/>
      <c r="O748" s="841">
        <v>0.5</v>
      </c>
      <c r="P748" s="842"/>
      <c r="Q748" s="840"/>
      <c r="R748" s="841">
        <v>0.75</v>
      </c>
      <c r="S748" s="842"/>
      <c r="T748" s="840"/>
      <c r="U748" s="843">
        <v>1</v>
      </c>
      <c r="V748" s="844">
        <f>SUM(J748:L748)*H748</f>
        <v>7.4999999999999997E-2</v>
      </c>
      <c r="W748" s="845">
        <f>SUM(M748:O748)*H748</f>
        <v>0.15</v>
      </c>
      <c r="X748" s="845">
        <f>SUM(P748:R748)*H748</f>
        <v>0.22499999999999998</v>
      </c>
      <c r="Y748" s="845">
        <f>SUM(S748:U748)*H748</f>
        <v>0.3</v>
      </c>
      <c r="Z748" s="965">
        <f>MAX(V748:Y748)</f>
        <v>0.3</v>
      </c>
      <c r="AA748" s="1460"/>
      <c r="AB748" s="1276"/>
      <c r="AC748" s="980"/>
      <c r="AD748" s="1534" t="str">
        <f>+IF(Z749&gt;Z748,"SUPERADA",IF(Z749=Z748,"EQUILIBRADA",IF(Z749&lt;Z748,"PARA MEJORAR")))</f>
        <v>PARA MEJORAR</v>
      </c>
      <c r="AE748" s="1008"/>
    </row>
    <row r="749" spans="1:31" ht="24.95" customHeight="1" x14ac:dyDescent="0.2">
      <c r="A749" s="1471"/>
      <c r="B749" s="1473"/>
      <c r="C749" s="1192"/>
      <c r="D749" s="1192"/>
      <c r="E749" s="1192"/>
      <c r="F749" s="1192"/>
      <c r="G749" s="1195"/>
      <c r="H749" s="1196"/>
      <c r="I749" s="823" t="s">
        <v>601</v>
      </c>
      <c r="J749" s="824"/>
      <c r="K749" s="825"/>
      <c r="L749" s="826">
        <v>0.25</v>
      </c>
      <c r="M749" s="827"/>
      <c r="N749" s="825"/>
      <c r="O749" s="826">
        <v>0.3</v>
      </c>
      <c r="P749" s="827"/>
      <c r="Q749" s="825"/>
      <c r="R749" s="826"/>
      <c r="S749" s="827"/>
      <c r="T749" s="825"/>
      <c r="U749" s="828"/>
      <c r="V749" s="829">
        <f>SUM(J749:L749)*H748</f>
        <v>7.4999999999999997E-2</v>
      </c>
      <c r="W749" s="830">
        <f>SUM(M749:O749)*H748</f>
        <v>0.09</v>
      </c>
      <c r="X749" s="830">
        <f>SUM(P749:R749)*H748</f>
        <v>0</v>
      </c>
      <c r="Y749" s="830">
        <f>SUM(S749:U749)*H748</f>
        <v>0</v>
      </c>
      <c r="Z749" s="964">
        <f t="shared" ref="Z749" si="372">MAX(V749:Y749)</f>
        <v>0.09</v>
      </c>
      <c r="AA749" s="1460"/>
      <c r="AB749" s="1276"/>
      <c r="AC749" s="980"/>
      <c r="AD749" s="1534"/>
      <c r="AE749" s="1008"/>
    </row>
    <row r="750" spans="1:31" ht="24.95" customHeight="1" x14ac:dyDescent="0.2">
      <c r="A750" s="1471"/>
      <c r="B750" s="1473"/>
      <c r="C750" s="1192"/>
      <c r="D750" s="1192"/>
      <c r="E750" s="1192"/>
      <c r="F750" s="1192"/>
      <c r="G750" s="1204" t="s">
        <v>1125</v>
      </c>
      <c r="H750" s="1196">
        <v>0.1</v>
      </c>
      <c r="I750" s="838" t="s">
        <v>600</v>
      </c>
      <c r="J750" s="839"/>
      <c r="K750" s="840"/>
      <c r="L750" s="841"/>
      <c r="M750" s="842"/>
      <c r="N750" s="840"/>
      <c r="O750" s="841">
        <v>0.5</v>
      </c>
      <c r="P750" s="842"/>
      <c r="Q750" s="840"/>
      <c r="R750" s="841">
        <v>0.5</v>
      </c>
      <c r="S750" s="842"/>
      <c r="T750" s="840"/>
      <c r="U750" s="843">
        <v>1</v>
      </c>
      <c r="V750" s="844">
        <f>SUM(J750:L750)*H750</f>
        <v>0</v>
      </c>
      <c r="W750" s="845">
        <f>SUM(M750:O750)*H750</f>
        <v>0.05</v>
      </c>
      <c r="X750" s="845">
        <f>SUM(P750:R750)*H750</f>
        <v>0.05</v>
      </c>
      <c r="Y750" s="845">
        <f>SUM(S750:U750)*H750</f>
        <v>0.1</v>
      </c>
      <c r="Z750" s="965">
        <f>MAX(V750:Y750)</f>
        <v>0.1</v>
      </c>
      <c r="AA750" s="1460"/>
      <c r="AB750" s="1276"/>
      <c r="AC750" s="980"/>
      <c r="AD750" s="1534" t="str">
        <f>+IF(Z751&gt;Z750,"SUPERADA",IF(Z751=Z750,"EQUILIBRADA",IF(Z751&lt;Z750,"PARA MEJORAR")))</f>
        <v>PARA MEJORAR</v>
      </c>
      <c r="AE750" s="1008"/>
    </row>
    <row r="751" spans="1:31" ht="24.95" customHeight="1" thickBot="1" x14ac:dyDescent="0.25">
      <c r="A751" s="1471"/>
      <c r="B751" s="1473"/>
      <c r="C751" s="1193"/>
      <c r="D751" s="1193"/>
      <c r="E751" s="1193"/>
      <c r="F751" s="1193"/>
      <c r="G751" s="1205"/>
      <c r="H751" s="1206"/>
      <c r="I751" s="847" t="s">
        <v>601</v>
      </c>
      <c r="J751" s="848"/>
      <c r="K751" s="849"/>
      <c r="L751" s="850"/>
      <c r="M751" s="851"/>
      <c r="N751" s="849"/>
      <c r="O751" s="850">
        <v>0.3</v>
      </c>
      <c r="P751" s="851"/>
      <c r="Q751" s="849"/>
      <c r="R751" s="850"/>
      <c r="S751" s="851"/>
      <c r="T751" s="849"/>
      <c r="U751" s="852"/>
      <c r="V751" s="853">
        <f>SUM(J751:L751)*H750</f>
        <v>0</v>
      </c>
      <c r="W751" s="854">
        <f>SUM(M751:O751)*H750</f>
        <v>0.03</v>
      </c>
      <c r="X751" s="854">
        <f>SUM(P751:R751)*H750</f>
        <v>0</v>
      </c>
      <c r="Y751" s="854">
        <f>SUM(S751:U751)*H750</f>
        <v>0</v>
      </c>
      <c r="Z751" s="966">
        <f t="shared" ref="Z751" si="373">MAX(V751:Y751)</f>
        <v>0.03</v>
      </c>
      <c r="AA751" s="1461"/>
      <c r="AB751" s="1276"/>
      <c r="AC751" s="981"/>
      <c r="AD751" s="1535"/>
      <c r="AE751" s="1008"/>
    </row>
    <row r="752" spans="1:31" ht="24.95" customHeight="1" x14ac:dyDescent="0.2">
      <c r="A752" s="1471"/>
      <c r="B752" s="1473"/>
      <c r="C752" s="1191" t="s">
        <v>366</v>
      </c>
      <c r="D752" s="1191" t="s">
        <v>367</v>
      </c>
      <c r="E752" s="1191" t="s">
        <v>368</v>
      </c>
      <c r="F752" s="1191" t="s">
        <v>369</v>
      </c>
      <c r="G752" s="1474" t="s">
        <v>926</v>
      </c>
      <c r="H752" s="1475">
        <v>0.35</v>
      </c>
      <c r="I752" s="838" t="s">
        <v>600</v>
      </c>
      <c r="J752" s="839"/>
      <c r="K752" s="840"/>
      <c r="L752" s="841">
        <v>0.1</v>
      </c>
      <c r="M752" s="842"/>
      <c r="N752" s="840"/>
      <c r="O752" s="841">
        <v>0.7</v>
      </c>
      <c r="P752" s="842"/>
      <c r="Q752" s="840"/>
      <c r="R752" s="841">
        <v>1</v>
      </c>
      <c r="S752" s="842"/>
      <c r="T752" s="840"/>
      <c r="U752" s="843">
        <v>1</v>
      </c>
      <c r="V752" s="844">
        <f>SUM(J752:L752)*H752</f>
        <v>3.4999999999999996E-2</v>
      </c>
      <c r="W752" s="845">
        <f>SUM(M752:O752)*H752</f>
        <v>0.24499999999999997</v>
      </c>
      <c r="X752" s="845">
        <f>SUM(P752:R752)*H752</f>
        <v>0.35</v>
      </c>
      <c r="Y752" s="845">
        <f>SUM(S752:U752)*H752</f>
        <v>0.35</v>
      </c>
      <c r="Z752" s="965">
        <f>MAX(V752:Y752)</f>
        <v>0.35</v>
      </c>
      <c r="AA752" s="1459" t="s">
        <v>1181</v>
      </c>
      <c r="AB752" s="1275">
        <v>101</v>
      </c>
      <c r="AC752" s="979"/>
      <c r="AD752" s="1533" t="str">
        <f>+IF(Z753&gt;Z752,"SUPERADA",IF(Z753=Z752,"EQUILIBRADA",IF(Z753&lt;Z752,"PARA MEJORAR")))</f>
        <v>PARA MEJORAR</v>
      </c>
      <c r="AE752" s="1008"/>
    </row>
    <row r="753" spans="1:31" ht="24.95" customHeight="1" x14ac:dyDescent="0.2">
      <c r="A753" s="1471"/>
      <c r="B753" s="1473"/>
      <c r="C753" s="1192"/>
      <c r="D753" s="1192"/>
      <c r="E753" s="1192"/>
      <c r="F753" s="1192"/>
      <c r="G753" s="1195"/>
      <c r="H753" s="1196"/>
      <c r="I753" s="823" t="s">
        <v>601</v>
      </c>
      <c r="J753" s="824"/>
      <c r="K753" s="825"/>
      <c r="L753" s="826">
        <v>0.1</v>
      </c>
      <c r="M753" s="827"/>
      <c r="N753" s="825"/>
      <c r="O753" s="826">
        <v>0.1</v>
      </c>
      <c r="P753" s="827"/>
      <c r="Q753" s="825"/>
      <c r="R753" s="826"/>
      <c r="S753" s="827"/>
      <c r="T753" s="825"/>
      <c r="U753" s="828"/>
      <c r="V753" s="829">
        <f>SUM(J753:L753)*H752</f>
        <v>3.4999999999999996E-2</v>
      </c>
      <c r="W753" s="830">
        <f>SUM(M753:O753)*H752</f>
        <v>3.4999999999999996E-2</v>
      </c>
      <c r="X753" s="830">
        <f>SUM(P753:R753)*H752</f>
        <v>0</v>
      </c>
      <c r="Y753" s="830">
        <f>SUM(S753:U753)*H752</f>
        <v>0</v>
      </c>
      <c r="Z753" s="964">
        <f t="shared" ref="Z753" si="374">MAX(V753:Y753)</f>
        <v>3.4999999999999996E-2</v>
      </c>
      <c r="AA753" s="1460"/>
      <c r="AB753" s="1276"/>
      <c r="AC753" s="980"/>
      <c r="AD753" s="1534"/>
      <c r="AE753" s="1008"/>
    </row>
    <row r="754" spans="1:31" ht="24.95" customHeight="1" x14ac:dyDescent="0.2">
      <c r="A754" s="1471"/>
      <c r="B754" s="1473"/>
      <c r="C754" s="1192"/>
      <c r="D754" s="1192"/>
      <c r="E754" s="1192"/>
      <c r="F754" s="1192"/>
      <c r="G754" s="1195" t="s">
        <v>927</v>
      </c>
      <c r="H754" s="1196">
        <v>0.35</v>
      </c>
      <c r="I754" s="838" t="s">
        <v>600</v>
      </c>
      <c r="J754" s="839"/>
      <c r="K754" s="840"/>
      <c r="L754" s="841"/>
      <c r="M754" s="842"/>
      <c r="N754" s="840"/>
      <c r="O754" s="841">
        <v>0.5</v>
      </c>
      <c r="P754" s="842"/>
      <c r="Q754" s="840"/>
      <c r="R754" s="841">
        <v>1</v>
      </c>
      <c r="S754" s="842"/>
      <c r="T754" s="840"/>
      <c r="U754" s="843">
        <v>1</v>
      </c>
      <c r="V754" s="844">
        <f>SUM(J754:L754)*H754</f>
        <v>0</v>
      </c>
      <c r="W754" s="845">
        <f>SUM(M754:O754)*H754</f>
        <v>0.17499999999999999</v>
      </c>
      <c r="X754" s="845">
        <f>SUM(P754:R754)*H754</f>
        <v>0.35</v>
      </c>
      <c r="Y754" s="845">
        <f>SUM(S754:U754)*H754</f>
        <v>0.35</v>
      </c>
      <c r="Z754" s="965">
        <f>MAX(V754:Y754)</f>
        <v>0.35</v>
      </c>
      <c r="AA754" s="1460"/>
      <c r="AB754" s="1276"/>
      <c r="AC754" s="980"/>
      <c r="AD754" s="1534" t="str">
        <f>+IF(Z755&gt;Z754,"SUPERADA",IF(Z755=Z754,"EQUILIBRADA",IF(Z755&lt;Z754,"PARA MEJORAR")))</f>
        <v>PARA MEJORAR</v>
      </c>
      <c r="AE754" s="1008"/>
    </row>
    <row r="755" spans="1:31" ht="24.95" customHeight="1" x14ac:dyDescent="0.2">
      <c r="A755" s="1471"/>
      <c r="B755" s="1473"/>
      <c r="C755" s="1192"/>
      <c r="D755" s="1192"/>
      <c r="E755" s="1192"/>
      <c r="F755" s="1192"/>
      <c r="G755" s="1195"/>
      <c r="H755" s="1196"/>
      <c r="I755" s="823" t="s">
        <v>601</v>
      </c>
      <c r="J755" s="824"/>
      <c r="K755" s="825"/>
      <c r="L755" s="826"/>
      <c r="M755" s="827"/>
      <c r="N755" s="825"/>
      <c r="O755" s="826">
        <v>0</v>
      </c>
      <c r="P755" s="827"/>
      <c r="Q755" s="825"/>
      <c r="R755" s="826"/>
      <c r="S755" s="827"/>
      <c r="T755" s="825"/>
      <c r="U755" s="828"/>
      <c r="V755" s="829">
        <f>SUM(J755:L755)*H754</f>
        <v>0</v>
      </c>
      <c r="W755" s="830">
        <f>SUM(M755:O755)*H754</f>
        <v>0</v>
      </c>
      <c r="X755" s="830">
        <f>SUM(P755:R755)*H754</f>
        <v>0</v>
      </c>
      <c r="Y755" s="830">
        <f>SUM(S755:U755)*H754</f>
        <v>0</v>
      </c>
      <c r="Z755" s="964">
        <f t="shared" ref="Z755" si="375">MAX(V755:Y755)</f>
        <v>0</v>
      </c>
      <c r="AA755" s="1460"/>
      <c r="AB755" s="1276"/>
      <c r="AC755" s="980"/>
      <c r="AD755" s="1534"/>
      <c r="AE755" s="1008"/>
    </row>
    <row r="756" spans="1:31" ht="24.95" customHeight="1" x14ac:dyDescent="0.2">
      <c r="A756" s="1471"/>
      <c r="B756" s="1473"/>
      <c r="C756" s="1192"/>
      <c r="D756" s="1192"/>
      <c r="E756" s="1192"/>
      <c r="F756" s="1192"/>
      <c r="G756" s="1195" t="s">
        <v>928</v>
      </c>
      <c r="H756" s="1196">
        <v>0.3</v>
      </c>
      <c r="I756" s="838" t="s">
        <v>600</v>
      </c>
      <c r="J756" s="839"/>
      <c r="K756" s="840"/>
      <c r="L756" s="841"/>
      <c r="M756" s="842"/>
      <c r="N756" s="840"/>
      <c r="O756" s="841"/>
      <c r="P756" s="842"/>
      <c r="Q756" s="840"/>
      <c r="R756" s="841">
        <v>0.2</v>
      </c>
      <c r="S756" s="842"/>
      <c r="T756" s="840"/>
      <c r="U756" s="843">
        <v>1</v>
      </c>
      <c r="V756" s="844">
        <f>SUM(J756:L756)*H756</f>
        <v>0</v>
      </c>
      <c r="W756" s="845">
        <f>SUM(M756:O756)*H756</f>
        <v>0</v>
      </c>
      <c r="X756" s="845">
        <f>SUM(P756:R756)*H756</f>
        <v>0.06</v>
      </c>
      <c r="Y756" s="845">
        <f>SUM(S756:U756)*H756</f>
        <v>0.3</v>
      </c>
      <c r="Z756" s="965">
        <f>MAX(V756:Y756)</f>
        <v>0.3</v>
      </c>
      <c r="AA756" s="1460"/>
      <c r="AB756" s="1276"/>
      <c r="AC756" s="980"/>
      <c r="AD756" s="1534" t="str">
        <f>+IF(Z757&gt;Z756,"SUPERADA",IF(Z757=Z756,"EQUILIBRADA",IF(Z757&lt;Z756,"PARA MEJORAR")))</f>
        <v>PARA MEJORAR</v>
      </c>
      <c r="AE756" s="1008"/>
    </row>
    <row r="757" spans="1:31" ht="24.95" customHeight="1" thickBot="1" x14ac:dyDescent="0.25">
      <c r="A757" s="1471"/>
      <c r="B757" s="1473"/>
      <c r="C757" s="1193"/>
      <c r="D757" s="1193"/>
      <c r="E757" s="1193"/>
      <c r="F757" s="1193"/>
      <c r="G757" s="1444"/>
      <c r="H757" s="1206"/>
      <c r="I757" s="847" t="s">
        <v>601</v>
      </c>
      <c r="J757" s="848"/>
      <c r="K757" s="849"/>
      <c r="L757" s="850"/>
      <c r="M757" s="851"/>
      <c r="N757" s="849"/>
      <c r="O757" s="850"/>
      <c r="P757" s="851"/>
      <c r="Q757" s="849"/>
      <c r="R757" s="850"/>
      <c r="S757" s="851"/>
      <c r="T757" s="849"/>
      <c r="U757" s="852"/>
      <c r="V757" s="853">
        <f>SUM(J757:L757)*H756</f>
        <v>0</v>
      </c>
      <c r="W757" s="854">
        <f>SUM(M757:O757)*H756</f>
        <v>0</v>
      </c>
      <c r="X757" s="854">
        <f>SUM(P757:R757)*H756</f>
        <v>0</v>
      </c>
      <c r="Y757" s="854">
        <f>SUM(S757:U757)*H756</f>
        <v>0</v>
      </c>
      <c r="Z757" s="966">
        <f t="shared" ref="Z757" si="376">MAX(V757:Y757)</f>
        <v>0</v>
      </c>
      <c r="AA757" s="1461"/>
      <c r="AB757" s="1277"/>
      <c r="AC757" s="981"/>
      <c r="AD757" s="1535"/>
      <c r="AE757" s="1008"/>
    </row>
    <row r="758" spans="1:31" ht="24.95" customHeight="1" x14ac:dyDescent="0.2">
      <c r="A758" s="1465" t="s">
        <v>504</v>
      </c>
      <c r="B758" s="1468" t="s">
        <v>1118</v>
      </c>
      <c r="C758" s="1191" t="s">
        <v>372</v>
      </c>
      <c r="D758" s="1191" t="s">
        <v>373</v>
      </c>
      <c r="E758" s="1191" t="s">
        <v>373</v>
      </c>
      <c r="F758" s="1191" t="s">
        <v>369</v>
      </c>
      <c r="G758" s="1474" t="s">
        <v>930</v>
      </c>
      <c r="H758" s="1445">
        <v>0.2</v>
      </c>
      <c r="I758" s="832" t="s">
        <v>600</v>
      </c>
      <c r="J758" s="833"/>
      <c r="K758" s="834"/>
      <c r="L758" s="835">
        <v>0.2</v>
      </c>
      <c r="M758" s="836"/>
      <c r="N758" s="834"/>
      <c r="O758" s="835">
        <v>1</v>
      </c>
      <c r="P758" s="836"/>
      <c r="Q758" s="834"/>
      <c r="R758" s="835">
        <v>1</v>
      </c>
      <c r="S758" s="836"/>
      <c r="T758" s="834"/>
      <c r="U758" s="837">
        <v>1</v>
      </c>
      <c r="V758" s="821">
        <f>SUM(J758:L758)*H758</f>
        <v>4.0000000000000008E-2</v>
      </c>
      <c r="W758" s="822">
        <f>SUM(M758:O758)*H758</f>
        <v>0.2</v>
      </c>
      <c r="X758" s="822">
        <f>SUM(P758:R758)*H758</f>
        <v>0.2</v>
      </c>
      <c r="Y758" s="822">
        <f>SUM(S758:U758)*H758</f>
        <v>0.2</v>
      </c>
      <c r="Z758" s="963">
        <f>MAX(V758:Y758)</f>
        <v>0.2</v>
      </c>
      <c r="AA758" s="1459" t="s">
        <v>1182</v>
      </c>
      <c r="AB758" s="1276">
        <v>102</v>
      </c>
      <c r="AC758" s="979"/>
      <c r="AD758" s="1533" t="str">
        <f>+IF(Z759&gt;Z758,"SUPERADA",IF(Z759=Z758,"EQUILIBRADA",IF(Z759&lt;Z758,"PARA MEJORAR")))</f>
        <v>PARA MEJORAR</v>
      </c>
      <c r="AE758" s="1008"/>
    </row>
    <row r="759" spans="1:31" ht="24.95" customHeight="1" x14ac:dyDescent="0.2">
      <c r="A759" s="1466"/>
      <c r="B759" s="1469"/>
      <c r="C759" s="1192"/>
      <c r="D759" s="1192"/>
      <c r="E759" s="1192"/>
      <c r="F759" s="1192"/>
      <c r="G759" s="1195"/>
      <c r="H759" s="1196"/>
      <c r="I759" s="823" t="s">
        <v>601</v>
      </c>
      <c r="J759" s="824"/>
      <c r="K759" s="825"/>
      <c r="L759" s="826">
        <v>0.2</v>
      </c>
      <c r="M759" s="827"/>
      <c r="N759" s="825"/>
      <c r="O759" s="826">
        <v>0.2</v>
      </c>
      <c r="P759" s="827"/>
      <c r="Q759" s="825"/>
      <c r="R759" s="826"/>
      <c r="S759" s="827"/>
      <c r="T759" s="825"/>
      <c r="U759" s="828"/>
      <c r="V759" s="829">
        <f>SUM(J759:L759)*H758</f>
        <v>4.0000000000000008E-2</v>
      </c>
      <c r="W759" s="830">
        <f>SUM(M759:O759)*H758</f>
        <v>4.0000000000000008E-2</v>
      </c>
      <c r="X759" s="830">
        <f>SUM(P759:R759)*H758</f>
        <v>0</v>
      </c>
      <c r="Y759" s="830">
        <f>SUM(S759:U759)*H758</f>
        <v>0</v>
      </c>
      <c r="Z759" s="964">
        <f t="shared" ref="Z759" si="377">MAX(V759:Y759)</f>
        <v>4.0000000000000008E-2</v>
      </c>
      <c r="AA759" s="1460"/>
      <c r="AB759" s="1276"/>
      <c r="AC759" s="980"/>
      <c r="AD759" s="1534"/>
      <c r="AE759" s="1008"/>
    </row>
    <row r="760" spans="1:31" ht="24.95" customHeight="1" x14ac:dyDescent="0.2">
      <c r="A760" s="1466"/>
      <c r="B760" s="1469"/>
      <c r="C760" s="1192"/>
      <c r="D760" s="1192"/>
      <c r="E760" s="1192"/>
      <c r="F760" s="1192"/>
      <c r="G760" s="1195" t="s">
        <v>931</v>
      </c>
      <c r="H760" s="1196">
        <v>0.3</v>
      </c>
      <c r="I760" s="838" t="s">
        <v>600</v>
      </c>
      <c r="J760" s="839"/>
      <c r="K760" s="840"/>
      <c r="L760" s="841"/>
      <c r="M760" s="842"/>
      <c r="N760" s="840"/>
      <c r="O760" s="841">
        <v>0.6</v>
      </c>
      <c r="P760" s="842"/>
      <c r="Q760" s="840"/>
      <c r="R760" s="841">
        <v>1</v>
      </c>
      <c r="S760" s="842"/>
      <c r="T760" s="840"/>
      <c r="U760" s="843">
        <v>1</v>
      </c>
      <c r="V760" s="844">
        <f>SUM(J760:L760)*H760</f>
        <v>0</v>
      </c>
      <c r="W760" s="845">
        <f>SUM(M760:O760)*H760</f>
        <v>0.18</v>
      </c>
      <c r="X760" s="845">
        <f>SUM(P760:R760)*H760</f>
        <v>0.3</v>
      </c>
      <c r="Y760" s="845">
        <f>SUM(S760:U760)*H760</f>
        <v>0.3</v>
      </c>
      <c r="Z760" s="965">
        <f>MAX(V760:Y760)</f>
        <v>0.3</v>
      </c>
      <c r="AA760" s="1460"/>
      <c r="AB760" s="1276"/>
      <c r="AC760" s="980"/>
      <c r="AD760" s="1534" t="str">
        <f>+IF(Z761&gt;Z760,"SUPERADA",IF(Z761=Z760,"EQUILIBRADA",IF(Z761&lt;Z760,"PARA MEJORAR")))</f>
        <v>PARA MEJORAR</v>
      </c>
      <c r="AE760" s="1008"/>
    </row>
    <row r="761" spans="1:31" ht="24.95" customHeight="1" x14ac:dyDescent="0.2">
      <c r="A761" s="1466"/>
      <c r="B761" s="1469"/>
      <c r="C761" s="1192"/>
      <c r="D761" s="1192"/>
      <c r="E761" s="1192"/>
      <c r="F761" s="1192"/>
      <c r="G761" s="1195"/>
      <c r="H761" s="1196"/>
      <c r="I761" s="823" t="s">
        <v>601</v>
      </c>
      <c r="J761" s="824"/>
      <c r="K761" s="825"/>
      <c r="L761" s="826"/>
      <c r="M761" s="827"/>
      <c r="N761" s="825"/>
      <c r="O761" s="826">
        <v>0.6</v>
      </c>
      <c r="P761" s="827"/>
      <c r="Q761" s="825"/>
      <c r="R761" s="826"/>
      <c r="S761" s="827"/>
      <c r="T761" s="825"/>
      <c r="U761" s="828"/>
      <c r="V761" s="829">
        <f>SUM(J761:L761)*H760</f>
        <v>0</v>
      </c>
      <c r="W761" s="830">
        <f>SUM(M761:O761)*H760</f>
        <v>0.18</v>
      </c>
      <c r="X761" s="830">
        <f>SUM(P761:R761)*H760</f>
        <v>0</v>
      </c>
      <c r="Y761" s="830">
        <f>SUM(S761:U761)*H760</f>
        <v>0</v>
      </c>
      <c r="Z761" s="964">
        <f t="shared" ref="Z761" si="378">MAX(V761:Y761)</f>
        <v>0.18</v>
      </c>
      <c r="AA761" s="1460"/>
      <c r="AB761" s="1276"/>
      <c r="AC761" s="980"/>
      <c r="AD761" s="1534"/>
      <c r="AE761" s="1008"/>
    </row>
    <row r="762" spans="1:31" ht="24.95" customHeight="1" x14ac:dyDescent="0.2">
      <c r="A762" s="1466"/>
      <c r="B762" s="1469"/>
      <c r="C762" s="1192"/>
      <c r="D762" s="1192"/>
      <c r="E762" s="1192"/>
      <c r="F762" s="1192"/>
      <c r="G762" s="1195" t="s">
        <v>932</v>
      </c>
      <c r="H762" s="1196">
        <v>0.3</v>
      </c>
      <c r="I762" s="838" t="s">
        <v>600</v>
      </c>
      <c r="J762" s="839"/>
      <c r="K762" s="840"/>
      <c r="L762" s="841"/>
      <c r="M762" s="842"/>
      <c r="N762" s="840"/>
      <c r="O762" s="841"/>
      <c r="P762" s="842"/>
      <c r="Q762" s="840"/>
      <c r="R762" s="841">
        <v>1</v>
      </c>
      <c r="S762" s="842"/>
      <c r="T762" s="840"/>
      <c r="U762" s="843">
        <v>1</v>
      </c>
      <c r="V762" s="844">
        <f>SUM(J762:L762)*H762</f>
        <v>0</v>
      </c>
      <c r="W762" s="845">
        <f>SUM(M762:O762)*H762</f>
        <v>0</v>
      </c>
      <c r="X762" s="845">
        <f>SUM(P762:R762)*H762</f>
        <v>0.3</v>
      </c>
      <c r="Y762" s="845">
        <f>SUM(S762:U762)*H762</f>
        <v>0.3</v>
      </c>
      <c r="Z762" s="965">
        <f>MAX(V762:Y762)</f>
        <v>0.3</v>
      </c>
      <c r="AA762" s="1460"/>
      <c r="AB762" s="1276"/>
      <c r="AC762" s="980"/>
      <c r="AD762" s="1534" t="str">
        <f>+IF(Z763&gt;Z762,"SUPERADA",IF(Z763=Z762,"EQUILIBRADA",IF(Z763&lt;Z762,"PARA MEJORAR")))</f>
        <v>PARA MEJORAR</v>
      </c>
      <c r="AE762" s="1008"/>
    </row>
    <row r="763" spans="1:31" ht="24.95" customHeight="1" x14ac:dyDescent="0.2">
      <c r="A763" s="1466"/>
      <c r="B763" s="1469"/>
      <c r="C763" s="1192"/>
      <c r="D763" s="1192"/>
      <c r="E763" s="1192"/>
      <c r="F763" s="1192"/>
      <c r="G763" s="1195"/>
      <c r="H763" s="1196"/>
      <c r="I763" s="823" t="s">
        <v>601</v>
      </c>
      <c r="J763" s="824"/>
      <c r="K763" s="825"/>
      <c r="L763" s="826"/>
      <c r="M763" s="827"/>
      <c r="N763" s="825"/>
      <c r="O763" s="826"/>
      <c r="P763" s="827"/>
      <c r="Q763" s="825"/>
      <c r="R763" s="826"/>
      <c r="S763" s="827"/>
      <c r="T763" s="825"/>
      <c r="U763" s="828"/>
      <c r="V763" s="829">
        <f>SUM(J763:L763)*H762</f>
        <v>0</v>
      </c>
      <c r="W763" s="830">
        <f>SUM(M763:O763)*H762</f>
        <v>0</v>
      </c>
      <c r="X763" s="830">
        <f>SUM(P763:R763)*H762</f>
        <v>0</v>
      </c>
      <c r="Y763" s="830">
        <f>SUM(S763:U763)*H762</f>
        <v>0</v>
      </c>
      <c r="Z763" s="964">
        <f t="shared" ref="Z763" si="379">MAX(V763:Y763)</f>
        <v>0</v>
      </c>
      <c r="AA763" s="1460"/>
      <c r="AB763" s="1276"/>
      <c r="AC763" s="980"/>
      <c r="AD763" s="1534"/>
      <c r="AE763" s="1008"/>
    </row>
    <row r="764" spans="1:31" ht="24.95" customHeight="1" x14ac:dyDescent="0.2">
      <c r="A764" s="1466"/>
      <c r="B764" s="1469"/>
      <c r="C764" s="1192"/>
      <c r="D764" s="1192"/>
      <c r="E764" s="1192"/>
      <c r="F764" s="1192"/>
      <c r="G764" s="1195" t="s">
        <v>933</v>
      </c>
      <c r="H764" s="1196">
        <v>0.2</v>
      </c>
      <c r="I764" s="838" t="s">
        <v>600</v>
      </c>
      <c r="J764" s="839"/>
      <c r="K764" s="840"/>
      <c r="L764" s="841"/>
      <c r="M764" s="842"/>
      <c r="N764" s="840"/>
      <c r="O764" s="841"/>
      <c r="P764" s="842"/>
      <c r="Q764" s="840"/>
      <c r="R764" s="841">
        <v>0.2</v>
      </c>
      <c r="S764" s="842"/>
      <c r="T764" s="840"/>
      <c r="U764" s="843">
        <v>1</v>
      </c>
      <c r="V764" s="844">
        <f>SUM(J764:L764)*H764</f>
        <v>0</v>
      </c>
      <c r="W764" s="845">
        <f>SUM(M764:O764)*H764</f>
        <v>0</v>
      </c>
      <c r="X764" s="845">
        <f>SUM(P764:R764)*H764</f>
        <v>4.0000000000000008E-2</v>
      </c>
      <c r="Y764" s="845">
        <f>SUM(S764:U764)*H764</f>
        <v>0.2</v>
      </c>
      <c r="Z764" s="965">
        <f>MAX(V764:Y764)</f>
        <v>0.2</v>
      </c>
      <c r="AA764" s="1460"/>
      <c r="AB764" s="1276"/>
      <c r="AC764" s="980"/>
      <c r="AD764" s="1534" t="str">
        <f>+IF(Z765&gt;Z764,"SUPERADA",IF(Z765=Z764,"EQUILIBRADA",IF(Z765&lt;Z764,"PARA MEJORAR")))</f>
        <v>PARA MEJORAR</v>
      </c>
      <c r="AE764" s="1008"/>
    </row>
    <row r="765" spans="1:31" ht="24.95" customHeight="1" thickBot="1" x14ac:dyDescent="0.25">
      <c r="A765" s="1467"/>
      <c r="B765" s="1469"/>
      <c r="C765" s="1192"/>
      <c r="D765" s="1192"/>
      <c r="E765" s="1192"/>
      <c r="F765" s="1192"/>
      <c r="G765" s="1444"/>
      <c r="H765" s="1206"/>
      <c r="I765" s="847" t="s">
        <v>601</v>
      </c>
      <c r="J765" s="848"/>
      <c r="K765" s="849"/>
      <c r="L765" s="850"/>
      <c r="M765" s="851"/>
      <c r="N765" s="849"/>
      <c r="O765" s="850"/>
      <c r="P765" s="851"/>
      <c r="Q765" s="849"/>
      <c r="R765" s="850"/>
      <c r="S765" s="851"/>
      <c r="T765" s="849"/>
      <c r="U765" s="852"/>
      <c r="V765" s="853">
        <f>SUM(J765:L765)*H764</f>
        <v>0</v>
      </c>
      <c r="W765" s="854">
        <f>SUM(M765:O765)*H764</f>
        <v>0</v>
      </c>
      <c r="X765" s="854">
        <f>SUM(P765:R765)*H764</f>
        <v>0</v>
      </c>
      <c r="Y765" s="854">
        <f>SUM(S765:U765)*H764</f>
        <v>0</v>
      </c>
      <c r="Z765" s="966">
        <f t="shared" ref="Z765" si="380">MAX(V765:Y765)</f>
        <v>0</v>
      </c>
      <c r="AA765" s="1461"/>
      <c r="AB765" s="1277"/>
      <c r="AC765" s="981"/>
      <c r="AD765" s="1535"/>
      <c r="AE765" s="1008"/>
    </row>
    <row r="766" spans="1:31" ht="24.95" customHeight="1" x14ac:dyDescent="0.2">
      <c r="A766" s="1502" t="s">
        <v>375</v>
      </c>
      <c r="B766" s="1476" t="s">
        <v>376</v>
      </c>
      <c r="C766" s="1441" t="s">
        <v>377</v>
      </c>
      <c r="D766" s="1191" t="s">
        <v>378</v>
      </c>
      <c r="E766" s="1191" t="s">
        <v>379</v>
      </c>
      <c r="F766" s="1441" t="s">
        <v>380</v>
      </c>
      <c r="G766" s="1443" t="s">
        <v>935</v>
      </c>
      <c r="H766" s="1445">
        <v>0.2</v>
      </c>
      <c r="I766" s="832" t="s">
        <v>600</v>
      </c>
      <c r="J766" s="833"/>
      <c r="K766" s="834"/>
      <c r="L766" s="835"/>
      <c r="M766" s="836"/>
      <c r="N766" s="834"/>
      <c r="O766" s="835">
        <v>0.5</v>
      </c>
      <c r="P766" s="836"/>
      <c r="Q766" s="834"/>
      <c r="R766" s="835">
        <v>1</v>
      </c>
      <c r="S766" s="836"/>
      <c r="T766" s="834"/>
      <c r="U766" s="837">
        <v>1</v>
      </c>
      <c r="V766" s="821">
        <f>SUM(J766:L766)*H766</f>
        <v>0</v>
      </c>
      <c r="W766" s="822">
        <f>SUM(M766:O766)*H766</f>
        <v>0.1</v>
      </c>
      <c r="X766" s="822">
        <f>SUM(P766:R766)*H766</f>
        <v>0.2</v>
      </c>
      <c r="Y766" s="822">
        <f>SUM(S766:U766)*H766</f>
        <v>0.2</v>
      </c>
      <c r="Z766" s="963">
        <f>MAX(V766:Y766)</f>
        <v>0.2</v>
      </c>
      <c r="AA766" s="1460" t="s">
        <v>1183</v>
      </c>
      <c r="AB766" s="1275">
        <v>103</v>
      </c>
      <c r="AC766" s="979"/>
      <c r="AD766" s="1533" t="str">
        <f>+IF(Z767&gt;Z766,"SUPERADA",IF(Z767=Z766,"EQUILIBRADA",IF(Z767&lt;Z766,"PARA MEJORAR")))</f>
        <v>PARA MEJORAR</v>
      </c>
      <c r="AE766" s="1007" t="s">
        <v>564</v>
      </c>
    </row>
    <row r="767" spans="1:31" ht="24.95" customHeight="1" x14ac:dyDescent="0.2">
      <c r="A767" s="1502"/>
      <c r="B767" s="1477"/>
      <c r="C767" s="1442"/>
      <c r="D767" s="1192"/>
      <c r="E767" s="1192"/>
      <c r="F767" s="1442"/>
      <c r="G767" s="1195"/>
      <c r="H767" s="1196"/>
      <c r="I767" s="823" t="s">
        <v>601</v>
      </c>
      <c r="J767" s="824"/>
      <c r="K767" s="825"/>
      <c r="L767" s="826"/>
      <c r="M767" s="827"/>
      <c r="N767" s="825"/>
      <c r="O767" s="826">
        <v>0.5</v>
      </c>
      <c r="P767" s="827"/>
      <c r="Q767" s="825"/>
      <c r="R767" s="826"/>
      <c r="S767" s="827"/>
      <c r="T767" s="825"/>
      <c r="U767" s="828"/>
      <c r="V767" s="829">
        <f>SUM(J767:L767)*H766</f>
        <v>0</v>
      </c>
      <c r="W767" s="830">
        <f>SUM(M767:O767)*H766</f>
        <v>0.1</v>
      </c>
      <c r="X767" s="830">
        <f>SUM(P767:R767)*H766</f>
        <v>0</v>
      </c>
      <c r="Y767" s="830">
        <f>SUM(S767:U767)*H766</f>
        <v>0</v>
      </c>
      <c r="Z767" s="964">
        <f t="shared" ref="Z767" si="381">MAX(V767:Y767)</f>
        <v>0.1</v>
      </c>
      <c r="AA767" s="1460"/>
      <c r="AB767" s="1276"/>
      <c r="AC767" s="980"/>
      <c r="AD767" s="1534"/>
      <c r="AE767" s="1008" t="s">
        <v>564</v>
      </c>
    </row>
    <row r="768" spans="1:31" ht="24.95" customHeight="1" x14ac:dyDescent="0.2">
      <c r="A768" s="1502"/>
      <c r="B768" s="1477"/>
      <c r="C768" s="1442"/>
      <c r="D768" s="1192"/>
      <c r="E768" s="1192"/>
      <c r="F768" s="1442"/>
      <c r="G768" s="1195" t="s">
        <v>936</v>
      </c>
      <c r="H768" s="1196">
        <v>0.15</v>
      </c>
      <c r="I768" s="838" t="s">
        <v>600</v>
      </c>
      <c r="J768" s="839"/>
      <c r="K768" s="840"/>
      <c r="L768" s="841">
        <v>0.25</v>
      </c>
      <c r="M768" s="842"/>
      <c r="N768" s="840"/>
      <c r="O768" s="841">
        <v>0.5</v>
      </c>
      <c r="P768" s="842"/>
      <c r="Q768" s="840"/>
      <c r="R768" s="841">
        <v>0.75</v>
      </c>
      <c r="S768" s="842"/>
      <c r="T768" s="840"/>
      <c r="U768" s="843">
        <v>1</v>
      </c>
      <c r="V768" s="844">
        <f>SUM(J768:L768)*H768</f>
        <v>3.7499999999999999E-2</v>
      </c>
      <c r="W768" s="845">
        <f>SUM(M768:O768)*H768</f>
        <v>7.4999999999999997E-2</v>
      </c>
      <c r="X768" s="845">
        <f>SUM(P768:R768)*H768</f>
        <v>0.11249999999999999</v>
      </c>
      <c r="Y768" s="845">
        <f>SUM(S768:U768)*H768</f>
        <v>0.15</v>
      </c>
      <c r="Z768" s="965">
        <f>MAX(V768:Y768)</f>
        <v>0.15</v>
      </c>
      <c r="AA768" s="1460"/>
      <c r="AB768" s="1276"/>
      <c r="AC768" s="980"/>
      <c r="AD768" s="1534" t="str">
        <f>+IF(Z769&gt;Z768,"SUPERADA",IF(Z769=Z768,"EQUILIBRADA",IF(Z769&lt;Z768,"PARA MEJORAR")))</f>
        <v>PARA MEJORAR</v>
      </c>
      <c r="AE768" s="1008" t="s">
        <v>564</v>
      </c>
    </row>
    <row r="769" spans="1:31" ht="24.95" customHeight="1" x14ac:dyDescent="0.2">
      <c r="A769" s="1502"/>
      <c r="B769" s="1477"/>
      <c r="C769" s="1442"/>
      <c r="D769" s="1192"/>
      <c r="E769" s="1192"/>
      <c r="F769" s="1442"/>
      <c r="G769" s="1195"/>
      <c r="H769" s="1196"/>
      <c r="I769" s="823" t="s">
        <v>601</v>
      </c>
      <c r="J769" s="824"/>
      <c r="K769" s="825"/>
      <c r="L769" s="826">
        <v>0.25</v>
      </c>
      <c r="M769" s="827"/>
      <c r="N769" s="825"/>
      <c r="O769" s="826">
        <v>0.5</v>
      </c>
      <c r="P769" s="827"/>
      <c r="Q769" s="825"/>
      <c r="R769" s="826"/>
      <c r="S769" s="827"/>
      <c r="T769" s="825"/>
      <c r="U769" s="828"/>
      <c r="V769" s="829">
        <f>SUM(J769:L769)*H768</f>
        <v>3.7499999999999999E-2</v>
      </c>
      <c r="W769" s="830">
        <f>SUM(M769:O769)*H768</f>
        <v>7.4999999999999997E-2</v>
      </c>
      <c r="X769" s="830">
        <f>SUM(P769:R769)*H768</f>
        <v>0</v>
      </c>
      <c r="Y769" s="830">
        <f>SUM(S769:U769)*H768</f>
        <v>0</v>
      </c>
      <c r="Z769" s="964">
        <f t="shared" ref="Z769" si="382">MAX(V769:Y769)</f>
        <v>7.4999999999999997E-2</v>
      </c>
      <c r="AA769" s="1460"/>
      <c r="AB769" s="1276"/>
      <c r="AC769" s="980"/>
      <c r="AD769" s="1534"/>
      <c r="AE769" s="1008" t="s">
        <v>564</v>
      </c>
    </row>
    <row r="770" spans="1:31" ht="24.95" customHeight="1" x14ac:dyDescent="0.2">
      <c r="A770" s="1502"/>
      <c r="B770" s="1477"/>
      <c r="C770" s="1442"/>
      <c r="D770" s="1192"/>
      <c r="E770" s="1192"/>
      <c r="F770" s="1442"/>
      <c r="G770" s="1195" t="s">
        <v>937</v>
      </c>
      <c r="H770" s="1196">
        <v>0.15</v>
      </c>
      <c r="I770" s="838" t="s">
        <v>600</v>
      </c>
      <c r="J770" s="839"/>
      <c r="K770" s="840"/>
      <c r="L770" s="841">
        <v>0.25</v>
      </c>
      <c r="M770" s="842"/>
      <c r="N770" s="840"/>
      <c r="O770" s="841">
        <v>0.5</v>
      </c>
      <c r="P770" s="842"/>
      <c r="Q770" s="840"/>
      <c r="R770" s="841">
        <v>0.75</v>
      </c>
      <c r="S770" s="842"/>
      <c r="T770" s="840"/>
      <c r="U770" s="843">
        <v>1</v>
      </c>
      <c r="V770" s="844">
        <f>SUM(J770:L770)*H770</f>
        <v>3.7499999999999999E-2</v>
      </c>
      <c r="W770" s="845">
        <f>SUM(M770:O770)*H770</f>
        <v>7.4999999999999997E-2</v>
      </c>
      <c r="X770" s="845">
        <f>SUM(P770:R770)*H770</f>
        <v>0.11249999999999999</v>
      </c>
      <c r="Y770" s="845">
        <f>SUM(S770:U770)*H770</f>
        <v>0.15</v>
      </c>
      <c r="Z770" s="965">
        <f>MAX(V770:Y770)</f>
        <v>0.15</v>
      </c>
      <c r="AA770" s="1460"/>
      <c r="AB770" s="1276"/>
      <c r="AC770" s="980"/>
      <c r="AD770" s="1534" t="str">
        <f>+IF(Z771&gt;Z770,"SUPERADA",IF(Z771=Z770,"EQUILIBRADA",IF(Z771&lt;Z770,"PARA MEJORAR")))</f>
        <v>PARA MEJORAR</v>
      </c>
      <c r="AE770" s="1008" t="s">
        <v>564</v>
      </c>
    </row>
    <row r="771" spans="1:31" ht="24.95" customHeight="1" x14ac:dyDescent="0.2">
      <c r="A771" s="1502"/>
      <c r="B771" s="1477"/>
      <c r="C771" s="1442"/>
      <c r="D771" s="1192"/>
      <c r="E771" s="1192"/>
      <c r="F771" s="1442"/>
      <c r="G771" s="1195"/>
      <c r="H771" s="1196"/>
      <c r="I771" s="823" t="s">
        <v>601</v>
      </c>
      <c r="J771" s="824"/>
      <c r="K771" s="825"/>
      <c r="L771" s="826">
        <v>0.25</v>
      </c>
      <c r="M771" s="827"/>
      <c r="N771" s="825"/>
      <c r="O771" s="826">
        <v>0.5</v>
      </c>
      <c r="P771" s="827"/>
      <c r="Q771" s="825"/>
      <c r="R771" s="826"/>
      <c r="S771" s="827"/>
      <c r="T771" s="825"/>
      <c r="U771" s="828"/>
      <c r="V771" s="829">
        <f>SUM(J771:L771)*H770</f>
        <v>3.7499999999999999E-2</v>
      </c>
      <c r="W771" s="830">
        <f>SUM(M771:O771)*H770</f>
        <v>7.4999999999999997E-2</v>
      </c>
      <c r="X771" s="830">
        <f>SUM(P771:R771)*H770</f>
        <v>0</v>
      </c>
      <c r="Y771" s="830">
        <f>SUM(S771:U771)*H770</f>
        <v>0</v>
      </c>
      <c r="Z771" s="964">
        <f t="shared" ref="Z771" si="383">MAX(V771:Y771)</f>
        <v>7.4999999999999997E-2</v>
      </c>
      <c r="AA771" s="1460"/>
      <c r="AB771" s="1276"/>
      <c r="AC771" s="980"/>
      <c r="AD771" s="1534"/>
      <c r="AE771" s="1008" t="s">
        <v>564</v>
      </c>
    </row>
    <row r="772" spans="1:31" ht="24.95" customHeight="1" x14ac:dyDescent="0.2">
      <c r="A772" s="1502"/>
      <c r="B772" s="1477"/>
      <c r="C772" s="1442"/>
      <c r="D772" s="1192"/>
      <c r="E772" s="1192"/>
      <c r="F772" s="1442"/>
      <c r="G772" s="1195" t="s">
        <v>938</v>
      </c>
      <c r="H772" s="1196">
        <v>0.15</v>
      </c>
      <c r="I772" s="838" t="s">
        <v>600</v>
      </c>
      <c r="J772" s="839"/>
      <c r="K772" s="840"/>
      <c r="L772" s="841"/>
      <c r="M772" s="842"/>
      <c r="N772" s="840"/>
      <c r="O772" s="841">
        <v>0.2</v>
      </c>
      <c r="P772" s="842"/>
      <c r="Q772" s="840"/>
      <c r="R772" s="841">
        <v>0.6</v>
      </c>
      <c r="S772" s="842"/>
      <c r="T772" s="840"/>
      <c r="U772" s="843">
        <v>1</v>
      </c>
      <c r="V772" s="844">
        <f>SUM(J772:L772)*H772</f>
        <v>0</v>
      </c>
      <c r="W772" s="845">
        <f>SUM(M772:O772)*H772</f>
        <v>0.03</v>
      </c>
      <c r="X772" s="845">
        <f>SUM(P772:R772)*H772</f>
        <v>0.09</v>
      </c>
      <c r="Y772" s="845">
        <f>SUM(S772:U772)*H772</f>
        <v>0.15</v>
      </c>
      <c r="Z772" s="965">
        <f>MAX(V772:Y772)</f>
        <v>0.15</v>
      </c>
      <c r="AA772" s="1460"/>
      <c r="AB772" s="1276"/>
      <c r="AC772" s="980"/>
      <c r="AD772" s="1534" t="str">
        <f>+IF(Z773&gt;Z772,"SUPERADA",IF(Z773=Z772,"EQUILIBRADA",IF(Z773&lt;Z772,"PARA MEJORAR")))</f>
        <v>PARA MEJORAR</v>
      </c>
      <c r="AE772" s="1008" t="s">
        <v>564</v>
      </c>
    </row>
    <row r="773" spans="1:31" ht="24.95" customHeight="1" x14ac:dyDescent="0.2">
      <c r="A773" s="1502"/>
      <c r="B773" s="1477"/>
      <c r="C773" s="1442"/>
      <c r="D773" s="1192"/>
      <c r="E773" s="1192"/>
      <c r="F773" s="1442"/>
      <c r="G773" s="1195"/>
      <c r="H773" s="1196"/>
      <c r="I773" s="823" t="s">
        <v>601</v>
      </c>
      <c r="J773" s="824"/>
      <c r="K773" s="825"/>
      <c r="L773" s="826"/>
      <c r="M773" s="827"/>
      <c r="N773" s="825"/>
      <c r="O773" s="826">
        <v>0.2</v>
      </c>
      <c r="P773" s="827"/>
      <c r="Q773" s="825"/>
      <c r="R773" s="826"/>
      <c r="S773" s="827"/>
      <c r="T773" s="825"/>
      <c r="U773" s="828"/>
      <c r="V773" s="829">
        <f>SUM(J773:L773)*H772</f>
        <v>0</v>
      </c>
      <c r="W773" s="830">
        <f>SUM(M773:O773)*H772</f>
        <v>0.03</v>
      </c>
      <c r="X773" s="830">
        <f>SUM(P773:R773)*H772</f>
        <v>0</v>
      </c>
      <c r="Y773" s="830">
        <f>SUM(S773:U773)*H772</f>
        <v>0</v>
      </c>
      <c r="Z773" s="964">
        <f t="shared" ref="Z773" si="384">MAX(V773:Y773)</f>
        <v>0.03</v>
      </c>
      <c r="AA773" s="1460"/>
      <c r="AB773" s="1276"/>
      <c r="AC773" s="980"/>
      <c r="AD773" s="1534"/>
      <c r="AE773" s="1008" t="s">
        <v>564</v>
      </c>
    </row>
    <row r="774" spans="1:31" ht="24.95" customHeight="1" x14ac:dyDescent="0.2">
      <c r="A774" s="1502"/>
      <c r="B774" s="1477"/>
      <c r="C774" s="1442"/>
      <c r="D774" s="1192"/>
      <c r="E774" s="1192"/>
      <c r="F774" s="1442"/>
      <c r="G774" s="1195" t="s">
        <v>939</v>
      </c>
      <c r="H774" s="1196">
        <v>0.15</v>
      </c>
      <c r="I774" s="838" t="s">
        <v>600</v>
      </c>
      <c r="J774" s="839"/>
      <c r="K774" s="840"/>
      <c r="L774" s="841">
        <v>0.25</v>
      </c>
      <c r="M774" s="842"/>
      <c r="N774" s="840"/>
      <c r="O774" s="841">
        <v>0.5</v>
      </c>
      <c r="P774" s="842"/>
      <c r="Q774" s="840"/>
      <c r="R774" s="841">
        <v>0.75</v>
      </c>
      <c r="S774" s="842"/>
      <c r="T774" s="840"/>
      <c r="U774" s="843">
        <v>1</v>
      </c>
      <c r="V774" s="844">
        <f>SUM(J774:L774)*H774</f>
        <v>3.7499999999999999E-2</v>
      </c>
      <c r="W774" s="845">
        <f>SUM(M774:O774)*H774</f>
        <v>7.4999999999999997E-2</v>
      </c>
      <c r="X774" s="845">
        <f>SUM(P774:R774)*H774</f>
        <v>0.11249999999999999</v>
      </c>
      <c r="Y774" s="845">
        <f>SUM(S774:U774)*H774</f>
        <v>0.15</v>
      </c>
      <c r="Z774" s="965">
        <f>MAX(V774:Y774)</f>
        <v>0.15</v>
      </c>
      <c r="AA774" s="1460"/>
      <c r="AB774" s="1276"/>
      <c r="AC774" s="980"/>
      <c r="AD774" s="1534" t="str">
        <f>+IF(Z775&gt;Z774,"SUPERADA",IF(Z775=Z774,"EQUILIBRADA",IF(Z775&lt;Z774,"PARA MEJORAR")))</f>
        <v>PARA MEJORAR</v>
      </c>
      <c r="AE774" s="1008" t="s">
        <v>564</v>
      </c>
    </row>
    <row r="775" spans="1:31" ht="24.95" customHeight="1" x14ac:dyDescent="0.2">
      <c r="A775" s="1502"/>
      <c r="B775" s="1477"/>
      <c r="C775" s="1442"/>
      <c r="D775" s="1192"/>
      <c r="E775" s="1192"/>
      <c r="F775" s="1442"/>
      <c r="G775" s="1195"/>
      <c r="H775" s="1196"/>
      <c r="I775" s="823" t="s">
        <v>601</v>
      </c>
      <c r="J775" s="824"/>
      <c r="K775" s="825"/>
      <c r="L775" s="826">
        <v>0.25</v>
      </c>
      <c r="M775" s="827"/>
      <c r="N775" s="825"/>
      <c r="O775" s="826">
        <v>0.5</v>
      </c>
      <c r="P775" s="827"/>
      <c r="Q775" s="825"/>
      <c r="R775" s="826"/>
      <c r="S775" s="827"/>
      <c r="T775" s="825"/>
      <c r="U775" s="828"/>
      <c r="V775" s="829">
        <f>SUM(J775:L775)*H774</f>
        <v>3.7499999999999999E-2</v>
      </c>
      <c r="W775" s="830">
        <f>SUM(M775:O775)*H774</f>
        <v>7.4999999999999997E-2</v>
      </c>
      <c r="X775" s="830">
        <f>SUM(P775:R775)*H774</f>
        <v>0</v>
      </c>
      <c r="Y775" s="830">
        <f>SUM(S775:U775)*H774</f>
        <v>0</v>
      </c>
      <c r="Z775" s="964">
        <f t="shared" ref="Z775" si="385">MAX(V775:Y775)</f>
        <v>7.4999999999999997E-2</v>
      </c>
      <c r="AA775" s="1460"/>
      <c r="AB775" s="1276"/>
      <c r="AC775" s="980"/>
      <c r="AD775" s="1534"/>
      <c r="AE775" s="1008" t="s">
        <v>564</v>
      </c>
    </row>
    <row r="776" spans="1:31" ht="24.95" customHeight="1" x14ac:dyDescent="0.2">
      <c r="A776" s="1502"/>
      <c r="B776" s="1477"/>
      <c r="C776" s="1442"/>
      <c r="D776" s="1192"/>
      <c r="E776" s="1192"/>
      <c r="F776" s="1442"/>
      <c r="G776" s="1195" t="s">
        <v>940</v>
      </c>
      <c r="H776" s="1196">
        <v>0.2</v>
      </c>
      <c r="I776" s="838" t="s">
        <v>600</v>
      </c>
      <c r="J776" s="839"/>
      <c r="K776" s="840"/>
      <c r="L776" s="841">
        <v>0.4</v>
      </c>
      <c r="M776" s="842"/>
      <c r="N776" s="840"/>
      <c r="O776" s="841">
        <v>0.7</v>
      </c>
      <c r="P776" s="842"/>
      <c r="Q776" s="840"/>
      <c r="R776" s="841">
        <v>0.85</v>
      </c>
      <c r="S776" s="842"/>
      <c r="T776" s="840"/>
      <c r="U776" s="843">
        <v>1</v>
      </c>
      <c r="V776" s="844">
        <f>SUM(J776:L776)*H776</f>
        <v>8.0000000000000016E-2</v>
      </c>
      <c r="W776" s="845">
        <f>SUM(M776:O776)*H776</f>
        <v>0.13999999999999999</v>
      </c>
      <c r="X776" s="845">
        <f>SUM(P776:R776)*H776</f>
        <v>0.17</v>
      </c>
      <c r="Y776" s="845">
        <f>SUM(S776:U776)*H776</f>
        <v>0.2</v>
      </c>
      <c r="Z776" s="965">
        <f>MAX(V776:Y776)</f>
        <v>0.2</v>
      </c>
      <c r="AA776" s="1460"/>
      <c r="AB776" s="1276"/>
      <c r="AC776" s="980"/>
      <c r="AD776" s="1534" t="str">
        <f>+IF(Z777&gt;Z776,"SUPERADA",IF(Z777=Z776,"EQUILIBRADA",IF(Z777&lt;Z776,"PARA MEJORAR")))</f>
        <v>PARA MEJORAR</v>
      </c>
      <c r="AE776" s="1008" t="s">
        <v>564</v>
      </c>
    </row>
    <row r="777" spans="1:31" ht="24.95" customHeight="1" thickBot="1" x14ac:dyDescent="0.25">
      <c r="A777" s="1502"/>
      <c r="B777" s="1477"/>
      <c r="C777" s="1442"/>
      <c r="D777" s="1192"/>
      <c r="E777" s="1192"/>
      <c r="F777" s="1442"/>
      <c r="G777" s="1444"/>
      <c r="H777" s="1206"/>
      <c r="I777" s="847" t="s">
        <v>601</v>
      </c>
      <c r="J777" s="848"/>
      <c r="K777" s="849"/>
      <c r="L777" s="850">
        <v>0.4</v>
      </c>
      <c r="M777" s="851"/>
      <c r="N777" s="849"/>
      <c r="O777" s="850">
        <v>0.7</v>
      </c>
      <c r="P777" s="851"/>
      <c r="Q777" s="849"/>
      <c r="R777" s="850"/>
      <c r="S777" s="851"/>
      <c r="T777" s="849"/>
      <c r="U777" s="852"/>
      <c r="V777" s="853">
        <f>SUM(J777:L777)*H776</f>
        <v>8.0000000000000016E-2</v>
      </c>
      <c r="W777" s="854">
        <f>SUM(M777:O777)*H776</f>
        <v>0.13999999999999999</v>
      </c>
      <c r="X777" s="854">
        <f>SUM(P777:R777)*H776</f>
        <v>0</v>
      </c>
      <c r="Y777" s="854">
        <f>SUM(S777:U777)*H776</f>
        <v>0</v>
      </c>
      <c r="Z777" s="966">
        <f t="shared" ref="Z777" si="386">MAX(V777:Y777)</f>
        <v>0.13999999999999999</v>
      </c>
      <c r="AA777" s="1460"/>
      <c r="AB777" s="1276"/>
      <c r="AC777" s="981"/>
      <c r="AD777" s="1535"/>
      <c r="AE777" s="1008" t="s">
        <v>564</v>
      </c>
    </row>
    <row r="778" spans="1:31" ht="24.95" customHeight="1" x14ac:dyDescent="0.2">
      <c r="A778" s="1502"/>
      <c r="B778" s="1477"/>
      <c r="C778" s="1441" t="s">
        <v>382</v>
      </c>
      <c r="D778" s="1191" t="s">
        <v>383</v>
      </c>
      <c r="E778" s="1191" t="s">
        <v>384</v>
      </c>
      <c r="F778" s="1441" t="s">
        <v>415</v>
      </c>
      <c r="G778" s="1474" t="s">
        <v>934</v>
      </c>
      <c r="H778" s="1475">
        <v>1</v>
      </c>
      <c r="I778" s="832" t="s">
        <v>600</v>
      </c>
      <c r="J778" s="833"/>
      <c r="K778" s="834"/>
      <c r="L778" s="835">
        <v>0.25</v>
      </c>
      <c r="M778" s="836"/>
      <c r="N778" s="834"/>
      <c r="O778" s="835">
        <v>0.5</v>
      </c>
      <c r="P778" s="836"/>
      <c r="Q778" s="834"/>
      <c r="R778" s="835">
        <v>0.75</v>
      </c>
      <c r="S778" s="836"/>
      <c r="T778" s="834"/>
      <c r="U778" s="837">
        <v>1</v>
      </c>
      <c r="V778" s="821">
        <f>SUM(J778:L778)*H778</f>
        <v>0.25</v>
      </c>
      <c r="W778" s="822">
        <f>SUM(M778:O778)*H778</f>
        <v>0.5</v>
      </c>
      <c r="X778" s="822">
        <f>SUM(P778:R778)*H778</f>
        <v>0.75</v>
      </c>
      <c r="Y778" s="822">
        <f>SUM(S778:U778)*H778</f>
        <v>1</v>
      </c>
      <c r="Z778" s="963">
        <f>MAX(V778:Y778)</f>
        <v>1</v>
      </c>
      <c r="AA778" s="1460"/>
      <c r="AB778" s="1275">
        <v>104</v>
      </c>
      <c r="AC778" s="956"/>
      <c r="AD778" s="1536" t="str">
        <f>+IF(Z779&gt;Z778,"SUPERADA",IF(Z779=Z778,"EQUILIBRADA",IF(Z779&lt;Z778,"PARA MEJORAR")))</f>
        <v>PARA MEJORAR</v>
      </c>
      <c r="AE778" s="1008" t="s">
        <v>564</v>
      </c>
    </row>
    <row r="779" spans="1:31" ht="24.95" customHeight="1" thickBot="1" x14ac:dyDescent="0.25">
      <c r="A779" s="1502"/>
      <c r="B779" s="1477"/>
      <c r="C779" s="1442"/>
      <c r="D779" s="1192"/>
      <c r="E779" s="1192"/>
      <c r="F779" s="1442"/>
      <c r="G779" s="1444"/>
      <c r="H779" s="1206"/>
      <c r="I779" s="823" t="s">
        <v>601</v>
      </c>
      <c r="J779" s="824"/>
      <c r="K779" s="825"/>
      <c r="L779" s="826">
        <v>0.25</v>
      </c>
      <c r="M779" s="827"/>
      <c r="N779" s="825"/>
      <c r="O779" s="826">
        <v>0.5</v>
      </c>
      <c r="P779" s="827"/>
      <c r="Q779" s="825"/>
      <c r="R779" s="826"/>
      <c r="S779" s="827"/>
      <c r="T779" s="825"/>
      <c r="U779" s="828"/>
      <c r="V779" s="829">
        <f>SUM(J779:L779)*H778</f>
        <v>0.25</v>
      </c>
      <c r="W779" s="830">
        <f>SUM(M779:O779)*H778</f>
        <v>0.5</v>
      </c>
      <c r="X779" s="830">
        <f>SUM(P779:R779)*H778</f>
        <v>0</v>
      </c>
      <c r="Y779" s="830">
        <f>SUM(S779:U779)*H778</f>
        <v>0</v>
      </c>
      <c r="Z779" s="964">
        <f t="shared" ref="Z779" si="387">MAX(V779:Y779)</f>
        <v>0.5</v>
      </c>
      <c r="AA779" s="1460"/>
      <c r="AB779" s="1277"/>
      <c r="AC779" s="957"/>
      <c r="AD779" s="1538"/>
      <c r="AE779" s="1008" t="s">
        <v>564</v>
      </c>
    </row>
    <row r="780" spans="1:31" ht="24.95" customHeight="1" x14ac:dyDescent="0.2">
      <c r="A780" s="1502"/>
      <c r="B780" s="1504" t="s">
        <v>496</v>
      </c>
      <c r="C780" s="1478" t="s">
        <v>390</v>
      </c>
      <c r="D780" s="1514" t="s">
        <v>386</v>
      </c>
      <c r="E780" s="1514" t="s">
        <v>391</v>
      </c>
      <c r="F780" s="1478" t="s">
        <v>387</v>
      </c>
      <c r="G780" s="1474" t="s">
        <v>948</v>
      </c>
      <c r="H780" s="1475">
        <v>0.6</v>
      </c>
      <c r="I780" s="815" t="s">
        <v>600</v>
      </c>
      <c r="J780" s="816"/>
      <c r="K780" s="817"/>
      <c r="L780" s="818">
        <v>0.25</v>
      </c>
      <c r="M780" s="819"/>
      <c r="N780" s="817"/>
      <c r="O780" s="818">
        <v>0.5</v>
      </c>
      <c r="P780" s="819"/>
      <c r="Q780" s="817"/>
      <c r="R780" s="818">
        <v>0.75</v>
      </c>
      <c r="S780" s="819"/>
      <c r="T780" s="817"/>
      <c r="U780" s="820">
        <v>1</v>
      </c>
      <c r="V780" s="871">
        <f>SUM(J780:L780)*H780</f>
        <v>0.15</v>
      </c>
      <c r="W780" s="872">
        <f>SUM(M780:O780)*H780</f>
        <v>0.3</v>
      </c>
      <c r="X780" s="872">
        <f>SUM(P780:R780)*H780</f>
        <v>0.44999999999999996</v>
      </c>
      <c r="Y780" s="872">
        <f>SUM(S780:U780)*H780</f>
        <v>0.6</v>
      </c>
      <c r="Z780" s="967">
        <f>MAX(V780:Y780)</f>
        <v>0.6</v>
      </c>
      <c r="AA780" s="1459" t="s">
        <v>1184</v>
      </c>
      <c r="AB780" s="1276">
        <v>105</v>
      </c>
      <c r="AC780" s="979"/>
      <c r="AD780" s="1533" t="str">
        <f>+IF(Z781&gt;Z780,"SUPERADA",IF(Z781=Z780,"EQUILIBRADA",IF(Z781&lt;Z780,"PARA MEJORAR")))</f>
        <v>PARA MEJORAR</v>
      </c>
      <c r="AE780" s="1012" t="s">
        <v>565</v>
      </c>
    </row>
    <row r="781" spans="1:31" ht="24.95" customHeight="1" x14ac:dyDescent="0.2">
      <c r="A781" s="1502"/>
      <c r="B781" s="1505"/>
      <c r="C781" s="1479"/>
      <c r="D781" s="1515"/>
      <c r="E781" s="1515"/>
      <c r="F781" s="1479"/>
      <c r="G781" s="1195"/>
      <c r="H781" s="1196"/>
      <c r="I781" s="823" t="s">
        <v>601</v>
      </c>
      <c r="J781" s="824"/>
      <c r="K781" s="825"/>
      <c r="L781" s="826">
        <v>0.2</v>
      </c>
      <c r="M781" s="827"/>
      <c r="N781" s="825"/>
      <c r="O781" s="826">
        <v>0.5</v>
      </c>
      <c r="P781" s="827"/>
      <c r="Q781" s="825"/>
      <c r="R781" s="826"/>
      <c r="S781" s="827"/>
      <c r="T781" s="825"/>
      <c r="U781" s="828"/>
      <c r="V781" s="829">
        <f>SUM(J781:L781)*H780</f>
        <v>0.12</v>
      </c>
      <c r="W781" s="830">
        <f>SUM(M781:O781)*H780</f>
        <v>0.3</v>
      </c>
      <c r="X781" s="830">
        <f>SUM(P781:R781)*H780</f>
        <v>0</v>
      </c>
      <c r="Y781" s="830">
        <f>SUM(S781:U781)*H780</f>
        <v>0</v>
      </c>
      <c r="Z781" s="964">
        <f t="shared" ref="Z781" si="388">MAX(V781:Y781)</f>
        <v>0.3</v>
      </c>
      <c r="AA781" s="1460"/>
      <c r="AB781" s="1276"/>
      <c r="AC781" s="980"/>
      <c r="AD781" s="1534"/>
      <c r="AE781" s="1013" t="s">
        <v>565</v>
      </c>
    </row>
    <row r="782" spans="1:31" ht="24.95" customHeight="1" x14ac:dyDescent="0.2">
      <c r="A782" s="1502"/>
      <c r="B782" s="1505"/>
      <c r="C782" s="1479"/>
      <c r="D782" s="1515"/>
      <c r="E782" s="1515"/>
      <c r="F782" s="1479"/>
      <c r="G782" s="1195" t="s">
        <v>941</v>
      </c>
      <c r="H782" s="1196">
        <v>0.4</v>
      </c>
      <c r="I782" s="838" t="s">
        <v>600</v>
      </c>
      <c r="J782" s="839"/>
      <c r="K782" s="840"/>
      <c r="L782" s="841">
        <v>0.25</v>
      </c>
      <c r="M782" s="842"/>
      <c r="N782" s="840"/>
      <c r="O782" s="841">
        <v>0.5</v>
      </c>
      <c r="P782" s="842"/>
      <c r="Q782" s="840"/>
      <c r="R782" s="841">
        <v>0.75</v>
      </c>
      <c r="S782" s="842"/>
      <c r="T782" s="840"/>
      <c r="U782" s="843">
        <v>1</v>
      </c>
      <c r="V782" s="844">
        <f>SUM(J782:L782)*H782</f>
        <v>0.1</v>
      </c>
      <c r="W782" s="845">
        <f>SUM(M782:O782)*H782</f>
        <v>0.2</v>
      </c>
      <c r="X782" s="845">
        <f>SUM(P782:R782)*H782</f>
        <v>0.30000000000000004</v>
      </c>
      <c r="Y782" s="845">
        <f>SUM(S782:U782)*H782</f>
        <v>0.4</v>
      </c>
      <c r="Z782" s="965">
        <f>MAX(V782:Y782)</f>
        <v>0.4</v>
      </c>
      <c r="AA782" s="1460"/>
      <c r="AB782" s="1276"/>
      <c r="AC782" s="980"/>
      <c r="AD782" s="1534" t="str">
        <f>+IF(Z783&gt;Z782,"SUPERADA",IF(Z783=Z782,"EQUILIBRADA",IF(Z783&lt;Z782,"PARA MEJORAR")))</f>
        <v>PARA MEJORAR</v>
      </c>
      <c r="AE782" s="1013" t="s">
        <v>565</v>
      </c>
    </row>
    <row r="783" spans="1:31" ht="24.95" customHeight="1" thickBot="1" x14ac:dyDescent="0.25">
      <c r="A783" s="1502"/>
      <c r="B783" s="1505"/>
      <c r="C783" s="1479"/>
      <c r="D783" s="1515"/>
      <c r="E783" s="1515"/>
      <c r="F783" s="1480"/>
      <c r="G783" s="1444"/>
      <c r="H783" s="1206"/>
      <c r="I783" s="847" t="s">
        <v>601</v>
      </c>
      <c r="J783" s="848"/>
      <c r="K783" s="849"/>
      <c r="L783" s="850">
        <v>0.25</v>
      </c>
      <c r="M783" s="851"/>
      <c r="N783" s="849"/>
      <c r="O783" s="850">
        <v>0.5</v>
      </c>
      <c r="P783" s="851"/>
      <c r="Q783" s="849"/>
      <c r="R783" s="850"/>
      <c r="S783" s="851"/>
      <c r="T783" s="849"/>
      <c r="U783" s="852"/>
      <c r="V783" s="853">
        <f>SUM(J783:L783)*H782</f>
        <v>0.1</v>
      </c>
      <c r="W783" s="854">
        <f>SUM(M783:O783)*H782</f>
        <v>0.2</v>
      </c>
      <c r="X783" s="854">
        <f>SUM(P783:R783)*H782</f>
        <v>0</v>
      </c>
      <c r="Y783" s="854">
        <f>SUM(S783:U783)*H782</f>
        <v>0</v>
      </c>
      <c r="Z783" s="966">
        <f t="shared" ref="Z783" si="389">MAX(V783:Y783)</f>
        <v>0.2</v>
      </c>
      <c r="AA783" s="1461"/>
      <c r="AB783" s="1276"/>
      <c r="AC783" s="981"/>
      <c r="AD783" s="1535"/>
      <c r="AE783" s="1013" t="s">
        <v>565</v>
      </c>
    </row>
    <row r="784" spans="1:31" ht="24.95" customHeight="1" x14ac:dyDescent="0.2">
      <c r="A784" s="1502"/>
      <c r="B784" s="1505"/>
      <c r="C784" s="1479"/>
      <c r="D784" s="1515"/>
      <c r="E784" s="1515"/>
      <c r="F784" s="1478" t="s">
        <v>387</v>
      </c>
      <c r="G784" s="1474" t="s">
        <v>949</v>
      </c>
      <c r="H784" s="1475">
        <v>0.6</v>
      </c>
      <c r="I784" s="815" t="s">
        <v>600</v>
      </c>
      <c r="J784" s="816"/>
      <c r="K784" s="817"/>
      <c r="L784" s="818">
        <v>0.25</v>
      </c>
      <c r="M784" s="819"/>
      <c r="N784" s="817"/>
      <c r="O784" s="818">
        <v>0.5</v>
      </c>
      <c r="P784" s="819"/>
      <c r="Q784" s="817"/>
      <c r="R784" s="818">
        <v>0.75</v>
      </c>
      <c r="S784" s="819"/>
      <c r="T784" s="817"/>
      <c r="U784" s="820">
        <v>1</v>
      </c>
      <c r="V784" s="871">
        <f>SUM(J784:L784)*H784</f>
        <v>0.15</v>
      </c>
      <c r="W784" s="872">
        <f>SUM(M784:O784)*H784</f>
        <v>0.3</v>
      </c>
      <c r="X784" s="872">
        <f>SUM(P784:R784)*H784</f>
        <v>0.44999999999999996</v>
      </c>
      <c r="Y784" s="872">
        <f>SUM(S784:U784)*H784</f>
        <v>0.6</v>
      </c>
      <c r="Z784" s="967">
        <f>MAX(V784:Y784)</f>
        <v>0.6</v>
      </c>
      <c r="AA784" s="1459" t="s">
        <v>1184</v>
      </c>
      <c r="AB784" s="1276"/>
      <c r="AC784" s="979"/>
      <c r="AD784" s="1533" t="str">
        <f>+IF(Z785&gt;Z784,"SUPERADA",IF(Z785=Z784,"EQUILIBRADA",IF(Z785&lt;Z784,"PARA MEJORAR")))</f>
        <v>PARA MEJORAR</v>
      </c>
      <c r="AE784" s="1013" t="s">
        <v>565</v>
      </c>
    </row>
    <row r="785" spans="1:31" ht="24.95" customHeight="1" x14ac:dyDescent="0.2">
      <c r="A785" s="1502"/>
      <c r="B785" s="1505"/>
      <c r="C785" s="1479"/>
      <c r="D785" s="1515"/>
      <c r="E785" s="1515"/>
      <c r="F785" s="1479"/>
      <c r="G785" s="1195"/>
      <c r="H785" s="1196"/>
      <c r="I785" s="823" t="s">
        <v>601</v>
      </c>
      <c r="J785" s="824"/>
      <c r="K785" s="825"/>
      <c r="L785" s="826">
        <v>0.25</v>
      </c>
      <c r="M785" s="827"/>
      <c r="N785" s="825"/>
      <c r="O785" s="826">
        <v>0.41670000000000001</v>
      </c>
      <c r="P785" s="827"/>
      <c r="Q785" s="825"/>
      <c r="R785" s="826"/>
      <c r="S785" s="827"/>
      <c r="T785" s="825"/>
      <c r="U785" s="828"/>
      <c r="V785" s="829">
        <f>SUM(J785:L785)*H784</f>
        <v>0.15</v>
      </c>
      <c r="W785" s="830">
        <f>SUM(M785:O785)*H784</f>
        <v>0.25002000000000002</v>
      </c>
      <c r="X785" s="830">
        <f>SUM(P785:R785)*H784</f>
        <v>0</v>
      </c>
      <c r="Y785" s="830">
        <f>SUM(S785:U785)*H784</f>
        <v>0</v>
      </c>
      <c r="Z785" s="964">
        <f t="shared" ref="Z785" si="390">MAX(V785:Y785)</f>
        <v>0.25002000000000002</v>
      </c>
      <c r="AA785" s="1460"/>
      <c r="AB785" s="1276"/>
      <c r="AC785" s="980"/>
      <c r="AD785" s="1534"/>
      <c r="AE785" s="1013" t="s">
        <v>565</v>
      </c>
    </row>
    <row r="786" spans="1:31" ht="24.95" customHeight="1" x14ac:dyDescent="0.2">
      <c r="A786" s="1502"/>
      <c r="B786" s="1505"/>
      <c r="C786" s="1479"/>
      <c r="D786" s="1515"/>
      <c r="E786" s="1515"/>
      <c r="F786" s="1479"/>
      <c r="G786" s="1195" t="s">
        <v>941</v>
      </c>
      <c r="H786" s="1196">
        <v>0.4</v>
      </c>
      <c r="I786" s="838" t="s">
        <v>600</v>
      </c>
      <c r="J786" s="839"/>
      <c r="K786" s="840"/>
      <c r="L786" s="841">
        <v>0.25</v>
      </c>
      <c r="M786" s="842"/>
      <c r="N786" s="840"/>
      <c r="O786" s="841">
        <v>0.5</v>
      </c>
      <c r="P786" s="842"/>
      <c r="Q786" s="840"/>
      <c r="R786" s="841">
        <v>0.75</v>
      </c>
      <c r="S786" s="842"/>
      <c r="T786" s="840"/>
      <c r="U786" s="843">
        <v>1</v>
      </c>
      <c r="V786" s="844">
        <f>SUM(J786:L786)*H786</f>
        <v>0.1</v>
      </c>
      <c r="W786" s="845">
        <f>SUM(M786:O786)*H786</f>
        <v>0.2</v>
      </c>
      <c r="X786" s="845">
        <f>SUM(P786:R786)*H786</f>
        <v>0.30000000000000004</v>
      </c>
      <c r="Y786" s="845">
        <f>SUM(S786:U786)*H786</f>
        <v>0.4</v>
      </c>
      <c r="Z786" s="965">
        <f>MAX(V786:Y786)</f>
        <v>0.4</v>
      </c>
      <c r="AA786" s="1460"/>
      <c r="AB786" s="1276"/>
      <c r="AC786" s="980"/>
      <c r="AD786" s="1534" t="str">
        <f>+IF(Z787&gt;Z786,"SUPERADA",IF(Z787=Z786,"EQUILIBRADA",IF(Z787&lt;Z786,"PARA MEJORAR")))</f>
        <v>PARA MEJORAR</v>
      </c>
      <c r="AE786" s="1013" t="s">
        <v>565</v>
      </c>
    </row>
    <row r="787" spans="1:31" ht="24.95" customHeight="1" thickBot="1" x14ac:dyDescent="0.25">
      <c r="A787" s="1502"/>
      <c r="B787" s="1505"/>
      <c r="C787" s="1479"/>
      <c r="D787" s="1515"/>
      <c r="E787" s="1515"/>
      <c r="F787" s="1480"/>
      <c r="G787" s="1444"/>
      <c r="H787" s="1206"/>
      <c r="I787" s="847" t="s">
        <v>601</v>
      </c>
      <c r="J787" s="848"/>
      <c r="K787" s="849"/>
      <c r="L787" s="850">
        <v>0</v>
      </c>
      <c r="M787" s="851"/>
      <c r="N787" s="849"/>
      <c r="O787" s="850">
        <v>0.41670000000000001</v>
      </c>
      <c r="P787" s="851"/>
      <c r="Q787" s="849"/>
      <c r="R787" s="850"/>
      <c r="S787" s="851"/>
      <c r="T787" s="849"/>
      <c r="U787" s="852"/>
      <c r="V787" s="853">
        <f>SUM(J787:L787)*H786</f>
        <v>0</v>
      </c>
      <c r="W787" s="854">
        <f>SUM(M787:O787)*H786</f>
        <v>0.16668000000000002</v>
      </c>
      <c r="X787" s="854">
        <f>SUM(P787:R787)*H786</f>
        <v>0</v>
      </c>
      <c r="Y787" s="854">
        <f>SUM(S787:U787)*H786</f>
        <v>0</v>
      </c>
      <c r="Z787" s="966">
        <f t="shared" ref="Z787" si="391">MAX(V787:Y787)</f>
        <v>0.16668000000000002</v>
      </c>
      <c r="AA787" s="1461"/>
      <c r="AB787" s="1276"/>
      <c r="AC787" s="981"/>
      <c r="AD787" s="1535"/>
      <c r="AE787" s="1013" t="s">
        <v>565</v>
      </c>
    </row>
    <row r="788" spans="1:31" ht="24.95" customHeight="1" x14ac:dyDescent="0.2">
      <c r="A788" s="1502"/>
      <c r="B788" s="1505"/>
      <c r="C788" s="1479"/>
      <c r="D788" s="1515"/>
      <c r="E788" s="1515"/>
      <c r="F788" s="1478" t="s">
        <v>387</v>
      </c>
      <c r="G788" s="1474" t="s">
        <v>950</v>
      </c>
      <c r="H788" s="1475">
        <v>0.6</v>
      </c>
      <c r="I788" s="815" t="s">
        <v>600</v>
      </c>
      <c r="J788" s="816"/>
      <c r="K788" s="817"/>
      <c r="L788" s="818">
        <v>0.25</v>
      </c>
      <c r="M788" s="819"/>
      <c r="N788" s="817"/>
      <c r="O788" s="818">
        <v>0.5</v>
      </c>
      <c r="P788" s="819"/>
      <c r="Q788" s="817"/>
      <c r="R788" s="818">
        <v>0.75</v>
      </c>
      <c r="S788" s="819"/>
      <c r="T788" s="817"/>
      <c r="U788" s="820">
        <v>1</v>
      </c>
      <c r="V788" s="871">
        <f>SUM(J788:L788)*H788</f>
        <v>0.15</v>
      </c>
      <c r="W788" s="872">
        <f>SUM(M788:O788)*H788</f>
        <v>0.3</v>
      </c>
      <c r="X788" s="872">
        <f>SUM(P788:R788)*H788</f>
        <v>0.44999999999999996</v>
      </c>
      <c r="Y788" s="872">
        <f>SUM(S788:U788)*H788</f>
        <v>0.6</v>
      </c>
      <c r="Z788" s="967">
        <f>MAX(V788:Y788)</f>
        <v>0.6</v>
      </c>
      <c r="AA788" s="1459" t="s">
        <v>1184</v>
      </c>
      <c r="AB788" s="1276"/>
      <c r="AC788" s="979"/>
      <c r="AD788" s="1533" t="str">
        <f>+IF(Z789&gt;Z788,"SUPERADA",IF(Z789=Z788,"EQUILIBRADA",IF(Z789&lt;Z788,"PARA MEJORAR")))</f>
        <v>PARA MEJORAR</v>
      </c>
      <c r="AE788" s="1013" t="s">
        <v>565</v>
      </c>
    </row>
    <row r="789" spans="1:31" ht="24.95" customHeight="1" x14ac:dyDescent="0.2">
      <c r="A789" s="1502"/>
      <c r="B789" s="1505"/>
      <c r="C789" s="1479"/>
      <c r="D789" s="1515"/>
      <c r="E789" s="1515"/>
      <c r="F789" s="1479"/>
      <c r="G789" s="1195"/>
      <c r="H789" s="1196"/>
      <c r="I789" s="823" t="s">
        <v>601</v>
      </c>
      <c r="J789" s="824"/>
      <c r="K789" s="825"/>
      <c r="L789" s="826">
        <v>0.16700000000000001</v>
      </c>
      <c r="M789" s="827"/>
      <c r="N789" s="825"/>
      <c r="O789" s="826">
        <v>0.5</v>
      </c>
      <c r="P789" s="827"/>
      <c r="Q789" s="825"/>
      <c r="R789" s="826"/>
      <c r="S789" s="827"/>
      <c r="T789" s="825"/>
      <c r="U789" s="828"/>
      <c r="V789" s="829">
        <f>SUM(J789:L789)*H788</f>
        <v>0.1002</v>
      </c>
      <c r="W789" s="830">
        <f>SUM(M789:O789)*H788</f>
        <v>0.3</v>
      </c>
      <c r="X789" s="830">
        <f>SUM(P789:R789)*H788</f>
        <v>0</v>
      </c>
      <c r="Y789" s="830">
        <f>SUM(S789:U789)*H788</f>
        <v>0</v>
      </c>
      <c r="Z789" s="964">
        <f t="shared" ref="Z789" si="392">MAX(V789:Y789)</f>
        <v>0.3</v>
      </c>
      <c r="AA789" s="1460"/>
      <c r="AB789" s="1276"/>
      <c r="AC789" s="980"/>
      <c r="AD789" s="1534"/>
      <c r="AE789" s="1013" t="s">
        <v>565</v>
      </c>
    </row>
    <row r="790" spans="1:31" ht="24.95" customHeight="1" x14ac:dyDescent="0.2">
      <c r="A790" s="1502"/>
      <c r="B790" s="1505"/>
      <c r="C790" s="1479"/>
      <c r="D790" s="1515"/>
      <c r="E790" s="1515"/>
      <c r="F790" s="1479"/>
      <c r="G790" s="1195" t="s">
        <v>941</v>
      </c>
      <c r="H790" s="1196">
        <v>0.4</v>
      </c>
      <c r="I790" s="838" t="s">
        <v>600</v>
      </c>
      <c r="J790" s="839"/>
      <c r="K790" s="840"/>
      <c r="L790" s="841">
        <v>0.25</v>
      </c>
      <c r="M790" s="842"/>
      <c r="N790" s="840"/>
      <c r="O790" s="841">
        <v>0.5</v>
      </c>
      <c r="P790" s="842"/>
      <c r="Q790" s="840"/>
      <c r="R790" s="841">
        <v>0.75</v>
      </c>
      <c r="S790" s="842"/>
      <c r="T790" s="840"/>
      <c r="U790" s="843">
        <v>1</v>
      </c>
      <c r="V790" s="844">
        <f>SUM(J790:L790)*H790</f>
        <v>0.1</v>
      </c>
      <c r="W790" s="845">
        <f>SUM(M790:O790)*H790</f>
        <v>0.2</v>
      </c>
      <c r="X790" s="845">
        <f>SUM(P790:R790)*H790</f>
        <v>0.30000000000000004</v>
      </c>
      <c r="Y790" s="845">
        <f>SUM(S790:U790)*H790</f>
        <v>0.4</v>
      </c>
      <c r="Z790" s="965">
        <f>MAX(V790:Y790)</f>
        <v>0.4</v>
      </c>
      <c r="AA790" s="1460"/>
      <c r="AB790" s="1276"/>
      <c r="AC790" s="980"/>
      <c r="AD790" s="1534" t="str">
        <f>+IF(Z791&gt;Z790,"SUPERADA",IF(Z791=Z790,"EQUILIBRADA",IF(Z791&lt;Z790,"PARA MEJORAR")))</f>
        <v>PARA MEJORAR</v>
      </c>
      <c r="AE790" s="1013" t="s">
        <v>565</v>
      </c>
    </row>
    <row r="791" spans="1:31" ht="24.95" customHeight="1" thickBot="1" x14ac:dyDescent="0.25">
      <c r="A791" s="1502"/>
      <c r="B791" s="1505"/>
      <c r="C791" s="1479"/>
      <c r="D791" s="1515"/>
      <c r="E791" s="1515"/>
      <c r="F791" s="1480"/>
      <c r="G791" s="1444"/>
      <c r="H791" s="1206"/>
      <c r="I791" s="847" t="s">
        <v>601</v>
      </c>
      <c r="J791" s="848"/>
      <c r="K791" s="849"/>
      <c r="L791" s="850">
        <v>0.16700000000000001</v>
      </c>
      <c r="M791" s="851"/>
      <c r="N791" s="849"/>
      <c r="O791" s="850">
        <v>0.5</v>
      </c>
      <c r="P791" s="851"/>
      <c r="Q791" s="849"/>
      <c r="R791" s="850"/>
      <c r="S791" s="851"/>
      <c r="T791" s="849"/>
      <c r="U791" s="852"/>
      <c r="V791" s="853">
        <f>SUM(J791:L791)*H790</f>
        <v>6.6800000000000012E-2</v>
      </c>
      <c r="W791" s="854">
        <f>SUM(M791:O791)*H790</f>
        <v>0.2</v>
      </c>
      <c r="X791" s="854">
        <f>SUM(P791:R791)*H790</f>
        <v>0</v>
      </c>
      <c r="Y791" s="854">
        <f>SUM(S791:U791)*H790</f>
        <v>0</v>
      </c>
      <c r="Z791" s="966">
        <f t="shared" ref="Z791" si="393">MAX(V791:Y791)</f>
        <v>0.2</v>
      </c>
      <c r="AA791" s="1461"/>
      <c r="AB791" s="1276"/>
      <c r="AC791" s="981"/>
      <c r="AD791" s="1535"/>
      <c r="AE791" s="1013" t="s">
        <v>565</v>
      </c>
    </row>
    <row r="792" spans="1:31" ht="24.95" customHeight="1" x14ac:dyDescent="0.2">
      <c r="A792" s="1502"/>
      <c r="B792" s="1505"/>
      <c r="C792" s="1479"/>
      <c r="D792" s="1515"/>
      <c r="E792" s="1515"/>
      <c r="F792" s="1478" t="s">
        <v>387</v>
      </c>
      <c r="G792" s="1474" t="s">
        <v>947</v>
      </c>
      <c r="H792" s="1475">
        <v>0.6</v>
      </c>
      <c r="I792" s="815" t="s">
        <v>600</v>
      </c>
      <c r="J792" s="816"/>
      <c r="K792" s="817"/>
      <c r="L792" s="818">
        <v>0.25</v>
      </c>
      <c r="M792" s="819"/>
      <c r="N792" s="817"/>
      <c r="O792" s="818">
        <v>0.5</v>
      </c>
      <c r="P792" s="819"/>
      <c r="Q792" s="817"/>
      <c r="R792" s="818">
        <v>0.75</v>
      </c>
      <c r="S792" s="819"/>
      <c r="T792" s="817"/>
      <c r="U792" s="820">
        <v>1</v>
      </c>
      <c r="V792" s="871">
        <f>SUM(J792:L792)*H792</f>
        <v>0.15</v>
      </c>
      <c r="W792" s="872">
        <f>SUM(M792:O792)*H792</f>
        <v>0.3</v>
      </c>
      <c r="X792" s="872">
        <f>SUM(P792:R792)*H792</f>
        <v>0.44999999999999996</v>
      </c>
      <c r="Y792" s="872">
        <f>SUM(S792:U792)*H792</f>
        <v>0.6</v>
      </c>
      <c r="Z792" s="967">
        <f>MAX(V792:Y792)</f>
        <v>0.6</v>
      </c>
      <c r="AA792" s="1459" t="s">
        <v>1184</v>
      </c>
      <c r="AB792" s="1276"/>
      <c r="AC792" s="979"/>
      <c r="AD792" s="1533" t="str">
        <f>+IF(Z793&gt;Z792,"SUPERADA",IF(Z793=Z792,"EQUILIBRADA",IF(Z793&lt;Z792,"PARA MEJORAR")))</f>
        <v>PARA MEJORAR</v>
      </c>
      <c r="AE792" s="1013" t="s">
        <v>565</v>
      </c>
    </row>
    <row r="793" spans="1:31" ht="24.95" customHeight="1" x14ac:dyDescent="0.2">
      <c r="A793" s="1502"/>
      <c r="B793" s="1505"/>
      <c r="C793" s="1479"/>
      <c r="D793" s="1515"/>
      <c r="E793" s="1515"/>
      <c r="F793" s="1479"/>
      <c r="G793" s="1195"/>
      <c r="H793" s="1196"/>
      <c r="I793" s="823" t="s">
        <v>601</v>
      </c>
      <c r="J793" s="824"/>
      <c r="K793" s="825"/>
      <c r="L793" s="826">
        <v>0.25</v>
      </c>
      <c r="M793" s="827"/>
      <c r="N793" s="825"/>
      <c r="O793" s="826">
        <v>0.5</v>
      </c>
      <c r="P793" s="827"/>
      <c r="Q793" s="825"/>
      <c r="R793" s="826"/>
      <c r="S793" s="827"/>
      <c r="T793" s="825"/>
      <c r="U793" s="828"/>
      <c r="V793" s="829">
        <f>SUM(J793:L793)*H792</f>
        <v>0.15</v>
      </c>
      <c r="W793" s="830">
        <f>SUM(M793:O793)*H792</f>
        <v>0.3</v>
      </c>
      <c r="X793" s="830">
        <f>SUM(P793:R793)*H792</f>
        <v>0</v>
      </c>
      <c r="Y793" s="830">
        <f>SUM(S793:U793)*H792</f>
        <v>0</v>
      </c>
      <c r="Z793" s="964">
        <f t="shared" ref="Z793" si="394">MAX(V793:Y793)</f>
        <v>0.3</v>
      </c>
      <c r="AA793" s="1460"/>
      <c r="AB793" s="1276"/>
      <c r="AC793" s="980"/>
      <c r="AD793" s="1534"/>
      <c r="AE793" s="1013" t="s">
        <v>565</v>
      </c>
    </row>
    <row r="794" spans="1:31" ht="24.95" customHeight="1" x14ac:dyDescent="0.2">
      <c r="A794" s="1502"/>
      <c r="B794" s="1505"/>
      <c r="C794" s="1479"/>
      <c r="D794" s="1515"/>
      <c r="E794" s="1515"/>
      <c r="F794" s="1479"/>
      <c r="G794" s="1195" t="s">
        <v>941</v>
      </c>
      <c r="H794" s="1196">
        <v>0.4</v>
      </c>
      <c r="I794" s="838" t="s">
        <v>600</v>
      </c>
      <c r="J794" s="839"/>
      <c r="K794" s="840"/>
      <c r="L794" s="841">
        <v>0.25</v>
      </c>
      <c r="M794" s="842"/>
      <c r="N794" s="840"/>
      <c r="O794" s="841">
        <v>0.5</v>
      </c>
      <c r="P794" s="842"/>
      <c r="Q794" s="840"/>
      <c r="R794" s="841">
        <v>0.75</v>
      </c>
      <c r="S794" s="842"/>
      <c r="T794" s="840"/>
      <c r="U794" s="843">
        <v>1</v>
      </c>
      <c r="V794" s="844">
        <f>SUM(J794:L794)*H794</f>
        <v>0.1</v>
      </c>
      <c r="W794" s="845">
        <f>SUM(M794:O794)*H794</f>
        <v>0.2</v>
      </c>
      <c r="X794" s="845">
        <f>SUM(P794:R794)*H794</f>
        <v>0.30000000000000004</v>
      </c>
      <c r="Y794" s="845">
        <f>SUM(S794:U794)*H794</f>
        <v>0.4</v>
      </c>
      <c r="Z794" s="965">
        <f>MAX(V794:Y794)</f>
        <v>0.4</v>
      </c>
      <c r="AA794" s="1460"/>
      <c r="AB794" s="1276"/>
      <c r="AC794" s="980"/>
      <c r="AD794" s="1534" t="str">
        <f>+IF(Z795&gt;Z794,"SUPERADA",IF(Z795=Z794,"EQUILIBRADA",IF(Z795&lt;Z794,"PARA MEJORAR")))</f>
        <v>PARA MEJORAR</v>
      </c>
      <c r="AE794" s="1013" t="s">
        <v>565</v>
      </c>
    </row>
    <row r="795" spans="1:31" ht="24.95" customHeight="1" thickBot="1" x14ac:dyDescent="0.25">
      <c r="A795" s="1502"/>
      <c r="B795" s="1505"/>
      <c r="C795" s="1479"/>
      <c r="D795" s="1515"/>
      <c r="E795" s="1515"/>
      <c r="F795" s="1480"/>
      <c r="G795" s="1444"/>
      <c r="H795" s="1206"/>
      <c r="I795" s="847" t="s">
        <v>601</v>
      </c>
      <c r="J795" s="848"/>
      <c r="K795" s="849"/>
      <c r="L795" s="862">
        <f>(2/12)</f>
        <v>0.16666666666666666</v>
      </c>
      <c r="M795" s="851"/>
      <c r="N795" s="849"/>
      <c r="O795" s="850">
        <v>0.5</v>
      </c>
      <c r="P795" s="851"/>
      <c r="Q795" s="849"/>
      <c r="R795" s="850"/>
      <c r="S795" s="851"/>
      <c r="T795" s="849"/>
      <c r="U795" s="852"/>
      <c r="V795" s="853">
        <f>SUM(J795:L795)*H794</f>
        <v>6.6666666666666666E-2</v>
      </c>
      <c r="W795" s="854">
        <f>SUM(M795:O795)*H794</f>
        <v>0.2</v>
      </c>
      <c r="X795" s="854">
        <f>SUM(P795:R795)*H794</f>
        <v>0</v>
      </c>
      <c r="Y795" s="854">
        <f>SUM(S795:U795)*H794</f>
        <v>0</v>
      </c>
      <c r="Z795" s="966">
        <f t="shared" ref="Z795" si="395">MAX(V795:Y795)</f>
        <v>0.2</v>
      </c>
      <c r="AA795" s="1461"/>
      <c r="AB795" s="1276"/>
      <c r="AC795" s="981"/>
      <c r="AD795" s="1535"/>
      <c r="AE795" s="1013" t="s">
        <v>565</v>
      </c>
    </row>
    <row r="796" spans="1:31" ht="24.95" customHeight="1" x14ac:dyDescent="0.2">
      <c r="A796" s="1502"/>
      <c r="B796" s="1505"/>
      <c r="C796" s="1479"/>
      <c r="D796" s="1515"/>
      <c r="E796" s="1515"/>
      <c r="F796" s="1478" t="s">
        <v>387</v>
      </c>
      <c r="G796" s="1474" t="s">
        <v>951</v>
      </c>
      <c r="H796" s="1475">
        <v>0.6</v>
      </c>
      <c r="I796" s="815" t="s">
        <v>600</v>
      </c>
      <c r="J796" s="816"/>
      <c r="K796" s="817"/>
      <c r="L796" s="818">
        <v>0.25</v>
      </c>
      <c r="M796" s="819"/>
      <c r="N796" s="817"/>
      <c r="O796" s="818">
        <v>0.5</v>
      </c>
      <c r="P796" s="819"/>
      <c r="Q796" s="817"/>
      <c r="R796" s="818">
        <v>0.75</v>
      </c>
      <c r="S796" s="819"/>
      <c r="T796" s="817"/>
      <c r="U796" s="820">
        <v>1</v>
      </c>
      <c r="V796" s="871">
        <f>SUM(J796:L796)*H796</f>
        <v>0.15</v>
      </c>
      <c r="W796" s="872">
        <f>SUM(M796:O796)*H796</f>
        <v>0.3</v>
      </c>
      <c r="X796" s="872">
        <f>SUM(P796:R796)*H796</f>
        <v>0.44999999999999996</v>
      </c>
      <c r="Y796" s="872">
        <f>SUM(S796:U796)*H796</f>
        <v>0.6</v>
      </c>
      <c r="Z796" s="967">
        <f>MAX(V796:Y796)</f>
        <v>0.6</v>
      </c>
      <c r="AA796" s="1459" t="s">
        <v>1184</v>
      </c>
      <c r="AB796" s="1276"/>
      <c r="AC796" s="979"/>
      <c r="AD796" s="1533" t="str">
        <f>+IF(Z797&gt;Z796,"SUPERADA",IF(Z797=Z796,"EQUILIBRADA",IF(Z797&lt;Z796,"PARA MEJORAR")))</f>
        <v>PARA MEJORAR</v>
      </c>
      <c r="AE796" s="1013" t="s">
        <v>565</v>
      </c>
    </row>
    <row r="797" spans="1:31" ht="24.95" customHeight="1" x14ac:dyDescent="0.2">
      <c r="A797" s="1502"/>
      <c r="B797" s="1505"/>
      <c r="C797" s="1479"/>
      <c r="D797" s="1515"/>
      <c r="E797" s="1515"/>
      <c r="F797" s="1479"/>
      <c r="G797" s="1195"/>
      <c r="H797" s="1196"/>
      <c r="I797" s="823" t="s">
        <v>601</v>
      </c>
      <c r="J797" s="915"/>
      <c r="K797" s="916"/>
      <c r="L797" s="917">
        <v>0.25</v>
      </c>
      <c r="M797" s="918"/>
      <c r="N797" s="916"/>
      <c r="O797" s="917">
        <v>0.5</v>
      </c>
      <c r="P797" s="918"/>
      <c r="Q797" s="916"/>
      <c r="R797" s="917"/>
      <c r="S797" s="918"/>
      <c r="T797" s="916"/>
      <c r="U797" s="919"/>
      <c r="V797" s="829">
        <f>SUM(J797:L797)*H796</f>
        <v>0.15</v>
      </c>
      <c r="W797" s="830">
        <f>SUM(M797:O797)*H796</f>
        <v>0.3</v>
      </c>
      <c r="X797" s="830">
        <f>SUM(P797:R797)*H796</f>
        <v>0</v>
      </c>
      <c r="Y797" s="830">
        <f>SUM(S797:U797)*H796</f>
        <v>0</v>
      </c>
      <c r="Z797" s="964">
        <f t="shared" ref="Z797" si="396">MAX(V797:Y797)</f>
        <v>0.3</v>
      </c>
      <c r="AA797" s="1460"/>
      <c r="AB797" s="1276"/>
      <c r="AC797" s="980"/>
      <c r="AD797" s="1534"/>
      <c r="AE797" s="1013" t="s">
        <v>565</v>
      </c>
    </row>
    <row r="798" spans="1:31" ht="24.95" customHeight="1" x14ac:dyDescent="0.2">
      <c r="A798" s="1502"/>
      <c r="B798" s="1505"/>
      <c r="C798" s="1479"/>
      <c r="D798" s="1515"/>
      <c r="E798" s="1515"/>
      <c r="F798" s="1479"/>
      <c r="G798" s="1195" t="s">
        <v>941</v>
      </c>
      <c r="H798" s="1196">
        <v>0.4</v>
      </c>
      <c r="I798" s="838" t="s">
        <v>600</v>
      </c>
      <c r="J798" s="839"/>
      <c r="K798" s="840"/>
      <c r="L798" s="841">
        <v>0.25</v>
      </c>
      <c r="M798" s="842"/>
      <c r="N798" s="840"/>
      <c r="O798" s="841">
        <v>0.5</v>
      </c>
      <c r="P798" s="842"/>
      <c r="Q798" s="840"/>
      <c r="R798" s="841">
        <v>0.75</v>
      </c>
      <c r="S798" s="842"/>
      <c r="T798" s="840"/>
      <c r="U798" s="843">
        <v>1</v>
      </c>
      <c r="V798" s="844">
        <f>SUM(J798:L798)*H798</f>
        <v>0.1</v>
      </c>
      <c r="W798" s="845">
        <f>SUM(M798:O798)*H798</f>
        <v>0.2</v>
      </c>
      <c r="X798" s="845">
        <f>SUM(P798:R798)*H798</f>
        <v>0.30000000000000004</v>
      </c>
      <c r="Y798" s="845">
        <f>SUM(S798:U798)*H798</f>
        <v>0.4</v>
      </c>
      <c r="Z798" s="965">
        <f>MAX(V798:Y798)</f>
        <v>0.4</v>
      </c>
      <c r="AA798" s="1460"/>
      <c r="AB798" s="1276"/>
      <c r="AC798" s="980"/>
      <c r="AD798" s="1534" t="str">
        <f>+IF(Z799&gt;Z798,"SUPERADA",IF(Z799=Z798,"EQUILIBRADA",IF(Z799&lt;Z798,"PARA MEJORAR")))</f>
        <v>PARA MEJORAR</v>
      </c>
      <c r="AE798" s="1013" t="s">
        <v>565</v>
      </c>
    </row>
    <row r="799" spans="1:31" ht="24.95" customHeight="1" thickBot="1" x14ac:dyDescent="0.25">
      <c r="A799" s="1502"/>
      <c r="B799" s="1505"/>
      <c r="C799" s="1479"/>
      <c r="D799" s="1515"/>
      <c r="E799" s="1515"/>
      <c r="F799" s="1480"/>
      <c r="G799" s="1444"/>
      <c r="H799" s="1206"/>
      <c r="I799" s="847" t="s">
        <v>601</v>
      </c>
      <c r="J799" s="848"/>
      <c r="K799" s="849"/>
      <c r="L799" s="850">
        <v>0.25</v>
      </c>
      <c r="M799" s="851"/>
      <c r="N799" s="849"/>
      <c r="O799" s="850">
        <v>0.5</v>
      </c>
      <c r="P799" s="851"/>
      <c r="Q799" s="849"/>
      <c r="R799" s="850"/>
      <c r="S799" s="851"/>
      <c r="T799" s="849"/>
      <c r="U799" s="852"/>
      <c r="V799" s="853">
        <f>SUM(J799:L799)*H798</f>
        <v>0.1</v>
      </c>
      <c r="W799" s="854">
        <f>SUM(M799:O799)*H798</f>
        <v>0.2</v>
      </c>
      <c r="X799" s="854">
        <f>SUM(P799:R799)*H798</f>
        <v>0</v>
      </c>
      <c r="Y799" s="854">
        <f>SUM(S799:U799)*H798</f>
        <v>0</v>
      </c>
      <c r="Z799" s="966">
        <f t="shared" ref="Z799" si="397">MAX(V799:Y799)</f>
        <v>0.2</v>
      </c>
      <c r="AA799" s="1461"/>
      <c r="AB799" s="1276"/>
      <c r="AC799" s="981"/>
      <c r="AD799" s="1535"/>
      <c r="AE799" s="1013" t="s">
        <v>565</v>
      </c>
    </row>
    <row r="800" spans="1:31" ht="24.95" customHeight="1" x14ac:dyDescent="0.2">
      <c r="A800" s="1502"/>
      <c r="B800" s="1505"/>
      <c r="C800" s="1479"/>
      <c r="D800" s="1515"/>
      <c r="E800" s="1515"/>
      <c r="F800" s="1478" t="s">
        <v>387</v>
      </c>
      <c r="G800" s="1474" t="s">
        <v>952</v>
      </c>
      <c r="H800" s="1475">
        <v>0.6</v>
      </c>
      <c r="I800" s="815" t="s">
        <v>600</v>
      </c>
      <c r="J800" s="816"/>
      <c r="K800" s="817"/>
      <c r="L800" s="818">
        <v>0.25</v>
      </c>
      <c r="M800" s="819"/>
      <c r="N800" s="817"/>
      <c r="O800" s="818">
        <v>0.5</v>
      </c>
      <c r="P800" s="819"/>
      <c r="Q800" s="817"/>
      <c r="R800" s="818">
        <v>0.75</v>
      </c>
      <c r="S800" s="819"/>
      <c r="T800" s="817"/>
      <c r="U800" s="820">
        <v>1</v>
      </c>
      <c r="V800" s="871">
        <f>SUM(J800:L800)*H800</f>
        <v>0.15</v>
      </c>
      <c r="W800" s="872">
        <f>SUM(M800:O800)*H800</f>
        <v>0.3</v>
      </c>
      <c r="X800" s="872">
        <f>SUM(P800:R800)*H800</f>
        <v>0.44999999999999996</v>
      </c>
      <c r="Y800" s="872">
        <f>SUM(S800:U800)*H800</f>
        <v>0.6</v>
      </c>
      <c r="Z800" s="967">
        <f>MAX(V800:Y800)</f>
        <v>0.6</v>
      </c>
      <c r="AA800" s="1459" t="s">
        <v>1184</v>
      </c>
      <c r="AB800" s="1276"/>
      <c r="AC800" s="979"/>
      <c r="AD800" s="1533" t="str">
        <f>+IF(Z801&gt;Z800,"SUPERADA",IF(Z801=Z800,"EQUILIBRADA",IF(Z801&lt;Z800,"PARA MEJORAR")))</f>
        <v>PARA MEJORAR</v>
      </c>
      <c r="AE800" s="1013" t="s">
        <v>565</v>
      </c>
    </row>
    <row r="801" spans="1:31" ht="24.95" customHeight="1" x14ac:dyDescent="0.2">
      <c r="A801" s="1502"/>
      <c r="B801" s="1505"/>
      <c r="C801" s="1479"/>
      <c r="D801" s="1515"/>
      <c r="E801" s="1515"/>
      <c r="F801" s="1479"/>
      <c r="G801" s="1195"/>
      <c r="H801" s="1196"/>
      <c r="I801" s="823" t="s">
        <v>601</v>
      </c>
      <c r="J801" s="824"/>
      <c r="K801" s="825"/>
      <c r="L801" s="826">
        <v>0.25</v>
      </c>
      <c r="M801" s="827"/>
      <c r="N801" s="825"/>
      <c r="O801" s="826">
        <v>0.5</v>
      </c>
      <c r="P801" s="827"/>
      <c r="Q801" s="825"/>
      <c r="R801" s="826"/>
      <c r="S801" s="827"/>
      <c r="T801" s="825"/>
      <c r="U801" s="828"/>
      <c r="V801" s="829">
        <f>SUM(J801:L801)*H800</f>
        <v>0.15</v>
      </c>
      <c r="W801" s="830">
        <f>SUM(M801:O801)*H800</f>
        <v>0.3</v>
      </c>
      <c r="X801" s="830">
        <f>SUM(P801:R801)*H800</f>
        <v>0</v>
      </c>
      <c r="Y801" s="830">
        <f>SUM(S801:U801)*H800</f>
        <v>0</v>
      </c>
      <c r="Z801" s="964">
        <f t="shared" ref="Z801" si="398">MAX(V801:Y801)</f>
        <v>0.3</v>
      </c>
      <c r="AA801" s="1460"/>
      <c r="AB801" s="1276"/>
      <c r="AC801" s="980"/>
      <c r="AD801" s="1534"/>
      <c r="AE801" s="1013" t="s">
        <v>565</v>
      </c>
    </row>
    <row r="802" spans="1:31" ht="24.95" customHeight="1" x14ac:dyDescent="0.2">
      <c r="A802" s="1502"/>
      <c r="B802" s="1505"/>
      <c r="C802" s="1479"/>
      <c r="D802" s="1515"/>
      <c r="E802" s="1515"/>
      <c r="F802" s="1479"/>
      <c r="G802" s="1195" t="s">
        <v>941</v>
      </c>
      <c r="H802" s="1196">
        <v>0.4</v>
      </c>
      <c r="I802" s="838" t="s">
        <v>600</v>
      </c>
      <c r="J802" s="839"/>
      <c r="K802" s="840"/>
      <c r="L802" s="841">
        <v>0.25</v>
      </c>
      <c r="M802" s="842"/>
      <c r="N802" s="840"/>
      <c r="O802" s="841">
        <v>0.5</v>
      </c>
      <c r="P802" s="842"/>
      <c r="Q802" s="840"/>
      <c r="R802" s="841">
        <v>0.75</v>
      </c>
      <c r="S802" s="842"/>
      <c r="T802" s="840"/>
      <c r="U802" s="843">
        <v>1</v>
      </c>
      <c r="V802" s="844">
        <f>SUM(J802:L802)*H802</f>
        <v>0.1</v>
      </c>
      <c r="W802" s="845">
        <f>SUM(M802:O802)*H802</f>
        <v>0.2</v>
      </c>
      <c r="X802" s="845">
        <f>SUM(P802:R802)*H802</f>
        <v>0.30000000000000004</v>
      </c>
      <c r="Y802" s="845">
        <f>SUM(S802:U802)*H802</f>
        <v>0.4</v>
      </c>
      <c r="Z802" s="965">
        <f>MAX(V802:Y802)</f>
        <v>0.4</v>
      </c>
      <c r="AA802" s="1460"/>
      <c r="AB802" s="1276"/>
      <c r="AC802" s="980"/>
      <c r="AD802" s="1534" t="str">
        <f>+IF(Z803&gt;Z802,"SUPERADA",IF(Z803=Z802,"EQUILIBRADA",IF(Z803&lt;Z802,"PARA MEJORAR")))</f>
        <v>PARA MEJORAR</v>
      </c>
      <c r="AE802" s="1013" t="s">
        <v>565</v>
      </c>
    </row>
    <row r="803" spans="1:31" ht="24.95" customHeight="1" thickBot="1" x14ac:dyDescent="0.25">
      <c r="A803" s="1503"/>
      <c r="B803" s="1506"/>
      <c r="C803" s="1480"/>
      <c r="D803" s="1516"/>
      <c r="E803" s="1516"/>
      <c r="F803" s="1480"/>
      <c r="G803" s="1444"/>
      <c r="H803" s="1206"/>
      <c r="I803" s="847" t="s">
        <v>601</v>
      </c>
      <c r="J803" s="848"/>
      <c r="K803" s="849"/>
      <c r="L803" s="850">
        <v>0.25</v>
      </c>
      <c r="M803" s="851"/>
      <c r="N803" s="849"/>
      <c r="O803" s="850">
        <v>0.5</v>
      </c>
      <c r="P803" s="851"/>
      <c r="Q803" s="849"/>
      <c r="R803" s="850"/>
      <c r="S803" s="851"/>
      <c r="T803" s="849"/>
      <c r="U803" s="852"/>
      <c r="V803" s="853">
        <f>SUM(J803:L803)*H802</f>
        <v>0.1</v>
      </c>
      <c r="W803" s="854">
        <f>SUM(M803:O803)*H802</f>
        <v>0.2</v>
      </c>
      <c r="X803" s="854">
        <f>SUM(P803:R803)*H802</f>
        <v>0</v>
      </c>
      <c r="Y803" s="854">
        <f>SUM(S803:U803)*H802</f>
        <v>0</v>
      </c>
      <c r="Z803" s="966">
        <f t="shared" ref="Z803:Z805" si="399">MAX(V803:Y803)</f>
        <v>0.2</v>
      </c>
      <c r="AA803" s="1461"/>
      <c r="AB803" s="1277"/>
      <c r="AC803" s="981"/>
      <c r="AD803" s="1535"/>
      <c r="AE803" s="1014" t="s">
        <v>565</v>
      </c>
    </row>
    <row r="804" spans="1:31" ht="20.100000000000001" customHeight="1" x14ac:dyDescent="0.2">
      <c r="A804" s="1485" t="s">
        <v>1216</v>
      </c>
      <c r="B804" s="1486"/>
      <c r="C804" s="1486"/>
      <c r="D804" s="1486"/>
      <c r="E804" s="1486"/>
      <c r="F804" s="1486"/>
      <c r="G804" s="1486"/>
      <c r="H804" s="1487"/>
      <c r="I804" s="1498" t="s">
        <v>600</v>
      </c>
      <c r="J804" s="920">
        <f t="shared" ref="J804:Y804" si="400">+SUMIF($I$4:$I$803,"P",J$4:J$803)/($AB$780+10)</f>
        <v>0</v>
      </c>
      <c r="K804" s="921">
        <f t="shared" si="400"/>
        <v>0</v>
      </c>
      <c r="L804" s="922">
        <f t="shared" si="400"/>
        <v>0.77455304347826082</v>
      </c>
      <c r="M804" s="923">
        <f t="shared" si="400"/>
        <v>0</v>
      </c>
      <c r="N804" s="921">
        <f t="shared" si="400"/>
        <v>0</v>
      </c>
      <c r="O804" s="922">
        <f t="shared" si="400"/>
        <v>1.5352313043478252</v>
      </c>
      <c r="P804" s="923">
        <f t="shared" si="400"/>
        <v>0</v>
      </c>
      <c r="Q804" s="921">
        <f t="shared" si="400"/>
        <v>0</v>
      </c>
      <c r="R804" s="922">
        <f t="shared" si="400"/>
        <v>2.3319199999999998</v>
      </c>
      <c r="S804" s="923">
        <f t="shared" si="400"/>
        <v>0</v>
      </c>
      <c r="T804" s="921">
        <f t="shared" si="400"/>
        <v>0</v>
      </c>
      <c r="U804" s="924">
        <f t="shared" si="400"/>
        <v>3.4782608695652173</v>
      </c>
      <c r="V804" s="1494">
        <f t="shared" si="400"/>
        <v>0.21367460869565216</v>
      </c>
      <c r="W804" s="1483">
        <f t="shared" si="400"/>
        <v>0.43996939130434776</v>
      </c>
      <c r="X804" s="1483">
        <f t="shared" si="400"/>
        <v>0.68369117391304346</v>
      </c>
      <c r="Y804" s="1483">
        <f t="shared" si="400"/>
        <v>1.0000000000000007</v>
      </c>
      <c r="Z804" s="1481">
        <f>MAX(V804:Y805)</f>
        <v>1.0000000000000007</v>
      </c>
      <c r="AB804" s="951" t="s">
        <v>1017</v>
      </c>
    </row>
    <row r="805" spans="1:31" ht="20.100000000000001" customHeight="1" thickBot="1" x14ac:dyDescent="0.25">
      <c r="A805" s="1488"/>
      <c r="B805" s="1489"/>
      <c r="C805" s="1489"/>
      <c r="D805" s="1489"/>
      <c r="E805" s="1489"/>
      <c r="F805" s="1489"/>
      <c r="G805" s="1489"/>
      <c r="H805" s="1490"/>
      <c r="I805" s="1499"/>
      <c r="J805" s="926">
        <f>+J804</f>
        <v>0</v>
      </c>
      <c r="K805" s="927">
        <f>+J805+K804</f>
        <v>0</v>
      </c>
      <c r="L805" s="928">
        <f t="shared" ref="L805:U805" si="401">+K805+L804</f>
        <v>0.77455304347826082</v>
      </c>
      <c r="M805" s="929">
        <f>+L805+M804</f>
        <v>0.77455304347826082</v>
      </c>
      <c r="N805" s="927">
        <f t="shared" si="401"/>
        <v>0.77455304347826082</v>
      </c>
      <c r="O805" s="928">
        <f t="shared" si="401"/>
        <v>2.3097843478260858</v>
      </c>
      <c r="P805" s="929">
        <f>+O805+P804</f>
        <v>2.3097843478260858</v>
      </c>
      <c r="Q805" s="927">
        <f t="shared" si="401"/>
        <v>2.3097843478260858</v>
      </c>
      <c r="R805" s="928">
        <f t="shared" si="401"/>
        <v>4.6417043478260851</v>
      </c>
      <c r="S805" s="929">
        <f t="shared" si="401"/>
        <v>4.6417043478260851</v>
      </c>
      <c r="T805" s="927">
        <f t="shared" si="401"/>
        <v>4.6417043478260851</v>
      </c>
      <c r="U805" s="930">
        <f t="shared" si="401"/>
        <v>8.1199652173913019</v>
      </c>
      <c r="V805" s="1495"/>
      <c r="W805" s="1484"/>
      <c r="X805" s="1484"/>
      <c r="Y805" s="1484"/>
      <c r="Z805" s="1482">
        <f t="shared" si="399"/>
        <v>0</v>
      </c>
      <c r="AB805" s="951" t="s">
        <v>1017</v>
      </c>
    </row>
    <row r="806" spans="1:31" ht="20.100000000000001" customHeight="1" thickBot="1" x14ac:dyDescent="0.25">
      <c r="A806" s="1491"/>
      <c r="B806" s="1492"/>
      <c r="C806" s="1492"/>
      <c r="D806" s="1492"/>
      <c r="E806" s="1492"/>
      <c r="F806" s="1492"/>
      <c r="G806" s="1492"/>
      <c r="H806" s="1493"/>
      <c r="I806" s="1500" t="s">
        <v>601</v>
      </c>
      <c r="J806" s="920">
        <f t="shared" ref="J806:U806" si="402">+SUMIF($I$4:$I$803,"E",J4:J803)/$H$807</f>
        <v>0</v>
      </c>
      <c r="K806" s="921">
        <f t="shared" si="402"/>
        <v>0</v>
      </c>
      <c r="L806" s="922">
        <f t="shared" si="402"/>
        <v>0.70370222222222245</v>
      </c>
      <c r="M806" s="923">
        <f t="shared" si="402"/>
        <v>0</v>
      </c>
      <c r="N806" s="921">
        <f t="shared" si="402"/>
        <v>0</v>
      </c>
      <c r="O806" s="922">
        <f t="shared" si="402"/>
        <v>1.4462991666666667</v>
      </c>
      <c r="P806" s="923">
        <f t="shared" si="402"/>
        <v>0</v>
      </c>
      <c r="Q806" s="921">
        <f t="shared" si="402"/>
        <v>0</v>
      </c>
      <c r="R806" s="922">
        <f t="shared" si="402"/>
        <v>0</v>
      </c>
      <c r="S806" s="923">
        <f t="shared" si="402"/>
        <v>0</v>
      </c>
      <c r="T806" s="921">
        <f t="shared" si="402"/>
        <v>0</v>
      </c>
      <c r="U806" s="924">
        <f t="shared" si="402"/>
        <v>0</v>
      </c>
      <c r="V806" s="1494">
        <f>+SUMIF($I$4:$I$803,"E",V4:V803)/($AB$780+10)</f>
        <v>0.20418910144927532</v>
      </c>
      <c r="W806" s="1483">
        <f>+SUMIF($I$4:$I$803,"E",W4:W803)/($AB$780+10)</f>
        <v>0.44216095652173948</v>
      </c>
      <c r="X806" s="1483"/>
      <c r="Y806" s="1483"/>
      <c r="Z806" s="1481">
        <f>MAX(V806:Y807)</f>
        <v>0.44216095652173948</v>
      </c>
      <c r="AB806" s="951" t="s">
        <v>1017</v>
      </c>
    </row>
    <row r="807" spans="1:31" ht="20.100000000000001" customHeight="1" thickBot="1" x14ac:dyDescent="0.25">
      <c r="A807" s="1496" t="s">
        <v>1215</v>
      </c>
      <c r="B807" s="1497"/>
      <c r="C807" s="1497"/>
      <c r="D807" s="1497"/>
      <c r="E807" s="1497"/>
      <c r="F807" s="1497"/>
      <c r="G807" s="1497"/>
      <c r="H807" s="807">
        <f>+COUNTA($F$4:$F$803)+10</f>
        <v>120</v>
      </c>
      <c r="I807" s="1501"/>
      <c r="J807" s="926">
        <f>+J806</f>
        <v>0</v>
      </c>
      <c r="K807" s="927">
        <f>+J807+K806</f>
        <v>0</v>
      </c>
      <c r="L807" s="928">
        <f t="shared" ref="L807:U807" si="403">+K807+L806</f>
        <v>0.70370222222222245</v>
      </c>
      <c r="M807" s="929">
        <f>+L807+M806</f>
        <v>0.70370222222222245</v>
      </c>
      <c r="N807" s="927">
        <f t="shared" si="403"/>
        <v>0.70370222222222245</v>
      </c>
      <c r="O807" s="928">
        <f t="shared" si="403"/>
        <v>2.1500013888888891</v>
      </c>
      <c r="P807" s="929">
        <f>+O807+P806</f>
        <v>2.1500013888888891</v>
      </c>
      <c r="Q807" s="927">
        <f t="shared" si="403"/>
        <v>2.1500013888888891</v>
      </c>
      <c r="R807" s="928">
        <f t="shared" si="403"/>
        <v>2.1500013888888891</v>
      </c>
      <c r="S807" s="929">
        <f t="shared" si="403"/>
        <v>2.1500013888888891</v>
      </c>
      <c r="T807" s="927">
        <f t="shared" si="403"/>
        <v>2.1500013888888891</v>
      </c>
      <c r="U807" s="930">
        <f t="shared" si="403"/>
        <v>2.1500013888888891</v>
      </c>
      <c r="V807" s="1495"/>
      <c r="W807" s="1484"/>
      <c r="X807" s="1484"/>
      <c r="Y807" s="1484"/>
      <c r="Z807" s="1482">
        <f t="shared" ref="Z807" si="404">MAX(V807:Y807)</f>
        <v>0</v>
      </c>
      <c r="AB807" s="951" t="s">
        <v>1017</v>
      </c>
    </row>
    <row r="808" spans="1:31" ht="20.100000000000001" customHeight="1" thickBot="1" x14ac:dyDescent="0.25"/>
    <row r="809" spans="1:31" ht="20.100000000000001" customHeight="1" thickBot="1" x14ac:dyDescent="0.25">
      <c r="V809" s="1530" t="s">
        <v>1198</v>
      </c>
      <c r="W809" s="1531"/>
      <c r="X809" s="1531"/>
      <c r="Y809" s="1531"/>
      <c r="Z809" s="1532"/>
    </row>
    <row r="810" spans="1:31" ht="20.100000000000001" customHeight="1" x14ac:dyDescent="0.2">
      <c r="H810" s="933"/>
      <c r="V810" s="959">
        <f>+V806/V804</f>
        <v>0.95560770039884557</v>
      </c>
      <c r="W810" s="960">
        <f>+W806/W804</f>
        <v>1.0049811765561567</v>
      </c>
      <c r="X810" s="960">
        <f>+X806/X804</f>
        <v>0</v>
      </c>
      <c r="Y810" s="960">
        <f>+Y806/Y804</f>
        <v>0</v>
      </c>
      <c r="Z810" s="961">
        <f>+Z806/Z804</f>
        <v>0.4421609565217392</v>
      </c>
    </row>
    <row r="811" spans="1:31" ht="38.25" customHeight="1" thickBot="1" x14ac:dyDescent="0.25">
      <c r="V811" s="954" t="str">
        <f>+IF(V810&gt;0.95,"BIEN",IF(V810&gt;=0.85,"ACEPTABLE",IF(V810&lt;0.85,"PARA MEJORAR")))</f>
        <v>BIEN</v>
      </c>
      <c r="W811" s="955" t="str">
        <f t="shared" ref="W811:Z811" si="405">+IF(W810&gt;0.95,"BIEN",IF(W810&gt;=0.85,"ACEPTABLE",IF(W810&lt;0.85,"PARA MEJORAR")))</f>
        <v>BIEN</v>
      </c>
      <c r="X811" s="955" t="str">
        <f t="shared" si="405"/>
        <v>PARA MEJORAR</v>
      </c>
      <c r="Y811" s="955" t="str">
        <f t="shared" si="405"/>
        <v>PARA MEJORAR</v>
      </c>
      <c r="Z811" s="962" t="str">
        <f t="shared" si="405"/>
        <v>PARA MEJORAR</v>
      </c>
    </row>
    <row r="812" spans="1:31" x14ac:dyDescent="0.2">
      <c r="H812" s="933"/>
    </row>
    <row r="813" spans="1:31" x14ac:dyDescent="0.2">
      <c r="H813" s="933"/>
    </row>
    <row r="815" spans="1:31" x14ac:dyDescent="0.2">
      <c r="H815" s="934"/>
    </row>
    <row r="816" spans="1:31" x14ac:dyDescent="0.2">
      <c r="H816" s="935"/>
    </row>
  </sheetData>
  <autoFilter ref="A3:AE809">
    <filterColumn colId="7" showButton="0"/>
  </autoFilter>
  <mergeCells count="1834">
    <mergeCell ref="AD778:AD779"/>
    <mergeCell ref="AD780:AD781"/>
    <mergeCell ref="AD782:AD783"/>
    <mergeCell ref="AD784:AD785"/>
    <mergeCell ref="AD786:AD787"/>
    <mergeCell ref="AD788:AD789"/>
    <mergeCell ref="AD790:AD791"/>
    <mergeCell ref="AD792:AD793"/>
    <mergeCell ref="AD794:AD795"/>
    <mergeCell ref="AD796:AD797"/>
    <mergeCell ref="AD798:AD799"/>
    <mergeCell ref="AD800:AD801"/>
    <mergeCell ref="AD802:AD803"/>
    <mergeCell ref="A1:AD1"/>
    <mergeCell ref="AK510:AK511"/>
    <mergeCell ref="AK512:AK513"/>
    <mergeCell ref="AJ510:AJ511"/>
    <mergeCell ref="AJ512:AJ513"/>
    <mergeCell ref="AI510:AI513"/>
    <mergeCell ref="AG510:AG513"/>
    <mergeCell ref="AH510:AH513"/>
    <mergeCell ref="AD744:AD745"/>
    <mergeCell ref="AD746:AD747"/>
    <mergeCell ref="AD748:AD749"/>
    <mergeCell ref="AD750:AD751"/>
    <mergeCell ref="AD752:AD753"/>
    <mergeCell ref="AD754:AD755"/>
    <mergeCell ref="AD756:AD757"/>
    <mergeCell ref="AD758:AD759"/>
    <mergeCell ref="AD760:AD761"/>
    <mergeCell ref="AD762:AD763"/>
    <mergeCell ref="AD764:AD765"/>
    <mergeCell ref="AD766:AD767"/>
    <mergeCell ref="AD768:AD769"/>
    <mergeCell ref="AD770:AD771"/>
    <mergeCell ref="AD772:AD773"/>
    <mergeCell ref="AD774:AD775"/>
    <mergeCell ref="AD776:AD777"/>
    <mergeCell ref="AD710:AD711"/>
    <mergeCell ref="AD712:AD713"/>
    <mergeCell ref="AD714:AD715"/>
    <mergeCell ref="AD716:AD717"/>
    <mergeCell ref="AD718:AD719"/>
    <mergeCell ref="AD720:AD721"/>
    <mergeCell ref="AD722:AD723"/>
    <mergeCell ref="AD724:AD725"/>
    <mergeCell ref="AD726:AD727"/>
    <mergeCell ref="AD728:AD729"/>
    <mergeCell ref="AD730:AD731"/>
    <mergeCell ref="AD732:AD733"/>
    <mergeCell ref="AD734:AD735"/>
    <mergeCell ref="AD736:AD737"/>
    <mergeCell ref="AD738:AD739"/>
    <mergeCell ref="AD740:AD741"/>
    <mergeCell ref="AD742:AD743"/>
    <mergeCell ref="AD676:AD677"/>
    <mergeCell ref="AD678:AD679"/>
    <mergeCell ref="AD680:AD681"/>
    <mergeCell ref="AD682:AD683"/>
    <mergeCell ref="AD684:AD685"/>
    <mergeCell ref="AD686:AD687"/>
    <mergeCell ref="AD688:AD689"/>
    <mergeCell ref="AD690:AD691"/>
    <mergeCell ref="AD692:AD693"/>
    <mergeCell ref="AD694:AD695"/>
    <mergeCell ref="AD696:AD697"/>
    <mergeCell ref="AD698:AD699"/>
    <mergeCell ref="AD700:AD701"/>
    <mergeCell ref="AD702:AD703"/>
    <mergeCell ref="AD704:AD705"/>
    <mergeCell ref="AD706:AD707"/>
    <mergeCell ref="AD708:AD709"/>
    <mergeCell ref="AD642:AD643"/>
    <mergeCell ref="AD644:AD645"/>
    <mergeCell ref="AD646:AD647"/>
    <mergeCell ref="AD648:AD649"/>
    <mergeCell ref="AD650:AD651"/>
    <mergeCell ref="AD652:AD653"/>
    <mergeCell ref="AD654:AD655"/>
    <mergeCell ref="AD656:AD657"/>
    <mergeCell ref="AD658:AD659"/>
    <mergeCell ref="AD660:AD661"/>
    <mergeCell ref="AD662:AD663"/>
    <mergeCell ref="AD664:AD665"/>
    <mergeCell ref="AD666:AD667"/>
    <mergeCell ref="AD668:AD669"/>
    <mergeCell ref="AD670:AD671"/>
    <mergeCell ref="AD672:AD673"/>
    <mergeCell ref="AD674:AD675"/>
    <mergeCell ref="AD608:AD609"/>
    <mergeCell ref="AD610:AD611"/>
    <mergeCell ref="AD612:AD613"/>
    <mergeCell ref="AD614:AD615"/>
    <mergeCell ref="AD616:AD617"/>
    <mergeCell ref="AD618:AD619"/>
    <mergeCell ref="AD620:AD621"/>
    <mergeCell ref="AD622:AD623"/>
    <mergeCell ref="AD624:AD625"/>
    <mergeCell ref="AD626:AD627"/>
    <mergeCell ref="AD628:AD629"/>
    <mergeCell ref="AD630:AD631"/>
    <mergeCell ref="AD632:AD633"/>
    <mergeCell ref="AD634:AD635"/>
    <mergeCell ref="AD636:AD637"/>
    <mergeCell ref="AD638:AD639"/>
    <mergeCell ref="AD640:AD641"/>
    <mergeCell ref="AD574:AD575"/>
    <mergeCell ref="AD576:AD577"/>
    <mergeCell ref="AD578:AD579"/>
    <mergeCell ref="AD580:AD581"/>
    <mergeCell ref="AD582:AD583"/>
    <mergeCell ref="AD584:AD585"/>
    <mergeCell ref="AD586:AD587"/>
    <mergeCell ref="AD588:AD589"/>
    <mergeCell ref="AD590:AD591"/>
    <mergeCell ref="AD592:AD593"/>
    <mergeCell ref="AD594:AD595"/>
    <mergeCell ref="AD596:AD597"/>
    <mergeCell ref="AD598:AD599"/>
    <mergeCell ref="AD600:AD601"/>
    <mergeCell ref="AD602:AD603"/>
    <mergeCell ref="AD604:AD605"/>
    <mergeCell ref="AD606:AD607"/>
    <mergeCell ref="AD540:AD541"/>
    <mergeCell ref="AD542:AD543"/>
    <mergeCell ref="AD544:AD545"/>
    <mergeCell ref="AD546:AD547"/>
    <mergeCell ref="AD548:AD549"/>
    <mergeCell ref="AD550:AD551"/>
    <mergeCell ref="AD552:AD553"/>
    <mergeCell ref="AD554:AD555"/>
    <mergeCell ref="AD556:AD557"/>
    <mergeCell ref="AD558:AD559"/>
    <mergeCell ref="AD560:AD561"/>
    <mergeCell ref="AD562:AD563"/>
    <mergeCell ref="AD564:AD565"/>
    <mergeCell ref="AD566:AD567"/>
    <mergeCell ref="AD568:AD569"/>
    <mergeCell ref="AD570:AD571"/>
    <mergeCell ref="AD572:AD573"/>
    <mergeCell ref="AD506:AD507"/>
    <mergeCell ref="AD508:AD509"/>
    <mergeCell ref="AD510:AD511"/>
    <mergeCell ref="AD512:AD513"/>
    <mergeCell ref="AD514:AD515"/>
    <mergeCell ref="AD516:AD517"/>
    <mergeCell ref="AD518:AD519"/>
    <mergeCell ref="AD520:AD521"/>
    <mergeCell ref="AD522:AD523"/>
    <mergeCell ref="AD524:AD525"/>
    <mergeCell ref="AD526:AD527"/>
    <mergeCell ref="AD528:AD529"/>
    <mergeCell ref="AD530:AD531"/>
    <mergeCell ref="AD532:AD533"/>
    <mergeCell ref="AD534:AD535"/>
    <mergeCell ref="AD536:AD537"/>
    <mergeCell ref="AD538:AD539"/>
    <mergeCell ref="AD472:AD473"/>
    <mergeCell ref="AD474:AD475"/>
    <mergeCell ref="AD476:AD477"/>
    <mergeCell ref="AD478:AD479"/>
    <mergeCell ref="AD480:AD481"/>
    <mergeCell ref="AD482:AD483"/>
    <mergeCell ref="AD484:AD485"/>
    <mergeCell ref="AD486:AD487"/>
    <mergeCell ref="AD488:AD489"/>
    <mergeCell ref="AD490:AD491"/>
    <mergeCell ref="AD492:AD493"/>
    <mergeCell ref="AD494:AD495"/>
    <mergeCell ref="AD496:AD497"/>
    <mergeCell ref="AD498:AD499"/>
    <mergeCell ref="AD500:AD501"/>
    <mergeCell ref="AD502:AD503"/>
    <mergeCell ref="AD504:AD505"/>
    <mergeCell ref="AD438:AD439"/>
    <mergeCell ref="AD440:AD441"/>
    <mergeCell ref="AD442:AD443"/>
    <mergeCell ref="AD444:AD445"/>
    <mergeCell ref="AD446:AD447"/>
    <mergeCell ref="AD448:AD449"/>
    <mergeCell ref="AD450:AD451"/>
    <mergeCell ref="AD452:AD453"/>
    <mergeCell ref="AD454:AD455"/>
    <mergeCell ref="AD456:AD457"/>
    <mergeCell ref="AD458:AD459"/>
    <mergeCell ref="AD460:AD461"/>
    <mergeCell ref="AD462:AD463"/>
    <mergeCell ref="AD464:AD465"/>
    <mergeCell ref="AD466:AD467"/>
    <mergeCell ref="AD468:AD469"/>
    <mergeCell ref="AD470:AD471"/>
    <mergeCell ref="AD404:AD405"/>
    <mergeCell ref="AD406:AD407"/>
    <mergeCell ref="AD408:AD409"/>
    <mergeCell ref="AD410:AD411"/>
    <mergeCell ref="AD412:AD413"/>
    <mergeCell ref="AD414:AD415"/>
    <mergeCell ref="AD416:AD417"/>
    <mergeCell ref="AD418:AD419"/>
    <mergeCell ref="AD420:AD421"/>
    <mergeCell ref="AD422:AD423"/>
    <mergeCell ref="AD424:AD425"/>
    <mergeCell ref="AD426:AD427"/>
    <mergeCell ref="AD428:AD429"/>
    <mergeCell ref="AD430:AD431"/>
    <mergeCell ref="AD432:AD433"/>
    <mergeCell ref="AD434:AD435"/>
    <mergeCell ref="AD436:AD437"/>
    <mergeCell ref="AD370:AD371"/>
    <mergeCell ref="AD372:AD373"/>
    <mergeCell ref="AD374:AD375"/>
    <mergeCell ref="AD376:AD377"/>
    <mergeCell ref="AD378:AD379"/>
    <mergeCell ref="AD380:AD381"/>
    <mergeCell ref="AD382:AD383"/>
    <mergeCell ref="AD384:AD385"/>
    <mergeCell ref="AD386:AD387"/>
    <mergeCell ref="AD388:AD389"/>
    <mergeCell ref="AD390:AD391"/>
    <mergeCell ref="AD392:AD393"/>
    <mergeCell ref="AD394:AD395"/>
    <mergeCell ref="AD396:AD397"/>
    <mergeCell ref="AD398:AD399"/>
    <mergeCell ref="AD400:AD401"/>
    <mergeCell ref="AD402:AD403"/>
    <mergeCell ref="AD336:AD337"/>
    <mergeCell ref="AD338:AD339"/>
    <mergeCell ref="AD340:AD341"/>
    <mergeCell ref="AD342:AD343"/>
    <mergeCell ref="AD344:AD345"/>
    <mergeCell ref="AD346:AD347"/>
    <mergeCell ref="AD348:AD349"/>
    <mergeCell ref="AD350:AD351"/>
    <mergeCell ref="AD352:AD353"/>
    <mergeCell ref="AD354:AD355"/>
    <mergeCell ref="AD356:AD357"/>
    <mergeCell ref="AD358:AD359"/>
    <mergeCell ref="AD360:AD361"/>
    <mergeCell ref="AD362:AD363"/>
    <mergeCell ref="AD364:AD365"/>
    <mergeCell ref="AD366:AD367"/>
    <mergeCell ref="AD368:AD369"/>
    <mergeCell ref="AD302:AD303"/>
    <mergeCell ref="AD304:AD305"/>
    <mergeCell ref="AD306:AD307"/>
    <mergeCell ref="AD308:AD309"/>
    <mergeCell ref="AD310:AD311"/>
    <mergeCell ref="AD312:AD313"/>
    <mergeCell ref="AD314:AD315"/>
    <mergeCell ref="AD316:AD317"/>
    <mergeCell ref="AD318:AD319"/>
    <mergeCell ref="AD320:AD321"/>
    <mergeCell ref="AD322:AD323"/>
    <mergeCell ref="AD324:AD325"/>
    <mergeCell ref="AD326:AD327"/>
    <mergeCell ref="AD328:AD329"/>
    <mergeCell ref="AD330:AD331"/>
    <mergeCell ref="AD332:AD333"/>
    <mergeCell ref="AD334:AD335"/>
    <mergeCell ref="AD268:AD269"/>
    <mergeCell ref="AD270:AD271"/>
    <mergeCell ref="AD272:AD273"/>
    <mergeCell ref="AD274:AD275"/>
    <mergeCell ref="AD276:AD277"/>
    <mergeCell ref="AD278:AD279"/>
    <mergeCell ref="AD280:AD281"/>
    <mergeCell ref="AD282:AD283"/>
    <mergeCell ref="AD284:AD285"/>
    <mergeCell ref="AD286:AD287"/>
    <mergeCell ref="AD288:AD289"/>
    <mergeCell ref="AD290:AD291"/>
    <mergeCell ref="AD292:AD293"/>
    <mergeCell ref="AD294:AD295"/>
    <mergeCell ref="AD296:AD297"/>
    <mergeCell ref="AD298:AD299"/>
    <mergeCell ref="AD300:AD301"/>
    <mergeCell ref="AD234:AD235"/>
    <mergeCell ref="AD236:AD237"/>
    <mergeCell ref="AD238:AD239"/>
    <mergeCell ref="AD240:AD241"/>
    <mergeCell ref="AD242:AD243"/>
    <mergeCell ref="AD244:AD245"/>
    <mergeCell ref="AD246:AD247"/>
    <mergeCell ref="AD248:AD249"/>
    <mergeCell ref="AD250:AD251"/>
    <mergeCell ref="AD252:AD253"/>
    <mergeCell ref="AD254:AD255"/>
    <mergeCell ref="AD256:AD257"/>
    <mergeCell ref="AD258:AD259"/>
    <mergeCell ref="AD260:AD261"/>
    <mergeCell ref="AD262:AD263"/>
    <mergeCell ref="AD264:AD265"/>
    <mergeCell ref="AD266:AD267"/>
    <mergeCell ref="AD200:AD201"/>
    <mergeCell ref="AD202:AD203"/>
    <mergeCell ref="AD204:AD205"/>
    <mergeCell ref="AD206:AD207"/>
    <mergeCell ref="AD208:AD209"/>
    <mergeCell ref="AD210:AD211"/>
    <mergeCell ref="AD212:AD213"/>
    <mergeCell ref="AD214:AD215"/>
    <mergeCell ref="AD216:AD217"/>
    <mergeCell ref="AD218:AD219"/>
    <mergeCell ref="AD220:AD221"/>
    <mergeCell ref="AD222:AD223"/>
    <mergeCell ref="AD224:AD225"/>
    <mergeCell ref="AD226:AD227"/>
    <mergeCell ref="AD228:AD229"/>
    <mergeCell ref="AD230:AD231"/>
    <mergeCell ref="AD232:AD233"/>
    <mergeCell ref="AD166:AD167"/>
    <mergeCell ref="AD168:AD169"/>
    <mergeCell ref="AD170:AD171"/>
    <mergeCell ref="AD172:AD173"/>
    <mergeCell ref="AD174:AD175"/>
    <mergeCell ref="AD176:AD177"/>
    <mergeCell ref="AD178:AD179"/>
    <mergeCell ref="AD180:AD181"/>
    <mergeCell ref="AD182:AD183"/>
    <mergeCell ref="AD184:AD185"/>
    <mergeCell ref="AD186:AD187"/>
    <mergeCell ref="AD188:AD189"/>
    <mergeCell ref="AD190:AD191"/>
    <mergeCell ref="AD192:AD193"/>
    <mergeCell ref="AD194:AD195"/>
    <mergeCell ref="AD196:AD197"/>
    <mergeCell ref="AD198:AD199"/>
    <mergeCell ref="AD132:AD133"/>
    <mergeCell ref="AD134:AD135"/>
    <mergeCell ref="AD136:AD137"/>
    <mergeCell ref="AD138:AD139"/>
    <mergeCell ref="AD140:AD141"/>
    <mergeCell ref="AD142:AD143"/>
    <mergeCell ref="AD144:AD145"/>
    <mergeCell ref="AD146:AD147"/>
    <mergeCell ref="AD148:AD149"/>
    <mergeCell ref="AD150:AD151"/>
    <mergeCell ref="AD152:AD153"/>
    <mergeCell ref="AD154:AD155"/>
    <mergeCell ref="AD156:AD157"/>
    <mergeCell ref="AD158:AD159"/>
    <mergeCell ref="AD160:AD161"/>
    <mergeCell ref="AD162:AD163"/>
    <mergeCell ref="AD164:AD165"/>
    <mergeCell ref="AD98:AD99"/>
    <mergeCell ref="AD100:AD101"/>
    <mergeCell ref="AD102:AD103"/>
    <mergeCell ref="AD104:AD105"/>
    <mergeCell ref="AD106:AD107"/>
    <mergeCell ref="AD108:AD109"/>
    <mergeCell ref="AD110:AD111"/>
    <mergeCell ref="AD112:AD113"/>
    <mergeCell ref="AD114:AD115"/>
    <mergeCell ref="AD116:AD117"/>
    <mergeCell ref="AD118:AD119"/>
    <mergeCell ref="AD120:AD121"/>
    <mergeCell ref="AD122:AD123"/>
    <mergeCell ref="AD124:AD125"/>
    <mergeCell ref="AD126:AD127"/>
    <mergeCell ref="AD128:AD129"/>
    <mergeCell ref="AD130:AD131"/>
    <mergeCell ref="AD64:AD65"/>
    <mergeCell ref="AD66:AD67"/>
    <mergeCell ref="AD68:AD69"/>
    <mergeCell ref="AD70:AD71"/>
    <mergeCell ref="AD72:AD73"/>
    <mergeCell ref="AD74:AD75"/>
    <mergeCell ref="AD76:AD77"/>
    <mergeCell ref="AD78:AD79"/>
    <mergeCell ref="AD80:AD81"/>
    <mergeCell ref="AD82:AD83"/>
    <mergeCell ref="AD84:AD85"/>
    <mergeCell ref="AD86:AD87"/>
    <mergeCell ref="AD88:AD89"/>
    <mergeCell ref="AD90:AD91"/>
    <mergeCell ref="AD92:AD93"/>
    <mergeCell ref="AD94:AD95"/>
    <mergeCell ref="AD96:AD97"/>
    <mergeCell ref="V809:Z809"/>
    <mergeCell ref="AD4:AD5"/>
    <mergeCell ref="AD6:AD7"/>
    <mergeCell ref="AD8:AD9"/>
    <mergeCell ref="AD10:AD11"/>
    <mergeCell ref="AD12:AD13"/>
    <mergeCell ref="AD14:AD15"/>
    <mergeCell ref="AD16:AD17"/>
    <mergeCell ref="AD18:AD19"/>
    <mergeCell ref="AD20:AD21"/>
    <mergeCell ref="AD22:AD23"/>
    <mergeCell ref="AD24:AD25"/>
    <mergeCell ref="AD26:AD27"/>
    <mergeCell ref="AD28:AD29"/>
    <mergeCell ref="AD30:AD31"/>
    <mergeCell ref="AD32:AD33"/>
    <mergeCell ref="AD34:AD35"/>
    <mergeCell ref="AD36:AD37"/>
    <mergeCell ref="AD38:AD39"/>
    <mergeCell ref="AD40:AD41"/>
    <mergeCell ref="AD42:AD43"/>
    <mergeCell ref="AD44:AD45"/>
    <mergeCell ref="AD46:AD47"/>
    <mergeCell ref="AD48:AD49"/>
    <mergeCell ref="AD50:AD51"/>
    <mergeCell ref="AD52:AD53"/>
    <mergeCell ref="AD54:AD55"/>
    <mergeCell ref="AD56:AD57"/>
    <mergeCell ref="AD58:AD59"/>
    <mergeCell ref="AD60:AD61"/>
    <mergeCell ref="AD62:AD63"/>
    <mergeCell ref="AB766:AB777"/>
    <mergeCell ref="AL58:AL77"/>
    <mergeCell ref="AM58:AM77"/>
    <mergeCell ref="AN58:AN77"/>
    <mergeCell ref="AO58:AO59"/>
    <mergeCell ref="AP58:AP59"/>
    <mergeCell ref="AO60:AO61"/>
    <mergeCell ref="AP60:AP61"/>
    <mergeCell ref="AO62:AO63"/>
    <mergeCell ref="AP62:AP63"/>
    <mergeCell ref="AO64:AO65"/>
    <mergeCell ref="AP64:AP65"/>
    <mergeCell ref="AO66:AO67"/>
    <mergeCell ref="AP66:AP67"/>
    <mergeCell ref="AO68:AO69"/>
    <mergeCell ref="AP68:AP69"/>
    <mergeCell ref="AO70:AO71"/>
    <mergeCell ref="AP70:AP71"/>
    <mergeCell ref="AO72:AO73"/>
    <mergeCell ref="AP72:AP73"/>
    <mergeCell ref="AO74:AO75"/>
    <mergeCell ref="AP74:AP75"/>
    <mergeCell ref="AO76:AO77"/>
    <mergeCell ref="AP76:AP77"/>
    <mergeCell ref="G802:G803"/>
    <mergeCell ref="H802:H803"/>
    <mergeCell ref="AB780:AB803"/>
    <mergeCell ref="AA796:AA799"/>
    <mergeCell ref="G798:G799"/>
    <mergeCell ref="H798:H799"/>
    <mergeCell ref="H780:H781"/>
    <mergeCell ref="G778:G779"/>
    <mergeCell ref="H778:H779"/>
    <mergeCell ref="H702:H703"/>
    <mergeCell ref="H704:H705"/>
    <mergeCell ref="AA702:AA705"/>
    <mergeCell ref="AB702:AB705"/>
    <mergeCell ref="AA706:AA731"/>
    <mergeCell ref="AB706:AB713"/>
    <mergeCell ref="AB714:AB721"/>
    <mergeCell ref="G702:G703"/>
    <mergeCell ref="G748:G749"/>
    <mergeCell ref="H748:H749"/>
    <mergeCell ref="G732:G733"/>
    <mergeCell ref="F740:F743"/>
    <mergeCell ref="H736:H737"/>
    <mergeCell ref="AB722:AB731"/>
    <mergeCell ref="G740:G741"/>
    <mergeCell ref="G742:G743"/>
    <mergeCell ref="H740:H741"/>
    <mergeCell ref="H742:H743"/>
    <mergeCell ref="H732:H733"/>
    <mergeCell ref="G734:G735"/>
    <mergeCell ref="H734:H735"/>
    <mergeCell ref="G736:G737"/>
    <mergeCell ref="C780:C803"/>
    <mergeCell ref="D780:D803"/>
    <mergeCell ref="E780:E803"/>
    <mergeCell ref="F792:F795"/>
    <mergeCell ref="G792:G793"/>
    <mergeCell ref="H792:H793"/>
    <mergeCell ref="AA792:AA795"/>
    <mergeCell ref="G794:G795"/>
    <mergeCell ref="H794:H795"/>
    <mergeCell ref="H786:H787"/>
    <mergeCell ref="F788:F791"/>
    <mergeCell ref="G788:G789"/>
    <mergeCell ref="H788:H789"/>
    <mergeCell ref="G790:G791"/>
    <mergeCell ref="H790:H791"/>
    <mergeCell ref="AA780:AA783"/>
    <mergeCell ref="C766:C777"/>
    <mergeCell ref="AA800:AA803"/>
    <mergeCell ref="D766:D777"/>
    <mergeCell ref="E766:E777"/>
    <mergeCell ref="F766:F777"/>
    <mergeCell ref="F800:F803"/>
    <mergeCell ref="F796:F799"/>
    <mergeCell ref="G796:G797"/>
    <mergeCell ref="H796:H797"/>
    <mergeCell ref="AA766:AA779"/>
    <mergeCell ref="Z804:Z805"/>
    <mergeCell ref="AA784:AA787"/>
    <mergeCell ref="AA788:AA791"/>
    <mergeCell ref="Z806:Z807"/>
    <mergeCell ref="F784:F787"/>
    <mergeCell ref="G784:G785"/>
    <mergeCell ref="H784:H785"/>
    <mergeCell ref="G786:G787"/>
    <mergeCell ref="W804:W805"/>
    <mergeCell ref="X804:X805"/>
    <mergeCell ref="Y804:Y805"/>
    <mergeCell ref="W806:W807"/>
    <mergeCell ref="X806:X807"/>
    <mergeCell ref="Y806:Y807"/>
    <mergeCell ref="A804:H806"/>
    <mergeCell ref="V804:V805"/>
    <mergeCell ref="V806:V807"/>
    <mergeCell ref="A807:G807"/>
    <mergeCell ref="I804:I805"/>
    <mergeCell ref="I806:I807"/>
    <mergeCell ref="G800:G801"/>
    <mergeCell ref="H800:H801"/>
    <mergeCell ref="A766:A803"/>
    <mergeCell ref="F780:F783"/>
    <mergeCell ref="B780:B803"/>
    <mergeCell ref="G782:G783"/>
    <mergeCell ref="H782:H783"/>
    <mergeCell ref="C778:C779"/>
    <mergeCell ref="D778:D779"/>
    <mergeCell ref="E778:E779"/>
    <mergeCell ref="F778:F779"/>
    <mergeCell ref="G780:G781"/>
    <mergeCell ref="B766:B779"/>
    <mergeCell ref="G766:G767"/>
    <mergeCell ref="H766:H767"/>
    <mergeCell ref="G768:G769"/>
    <mergeCell ref="H768:H769"/>
    <mergeCell ref="G770:G771"/>
    <mergeCell ref="H770:H771"/>
    <mergeCell ref="G772:G773"/>
    <mergeCell ref="H772:H773"/>
    <mergeCell ref="G774:G775"/>
    <mergeCell ref="AB758:AB765"/>
    <mergeCell ref="AA758:AA765"/>
    <mergeCell ref="E758:E765"/>
    <mergeCell ref="F758:F765"/>
    <mergeCell ref="G758:G759"/>
    <mergeCell ref="H758:H759"/>
    <mergeCell ref="G760:G761"/>
    <mergeCell ref="H760:H761"/>
    <mergeCell ref="G762:G763"/>
    <mergeCell ref="H762:H763"/>
    <mergeCell ref="G764:G765"/>
    <mergeCell ref="H764:H765"/>
    <mergeCell ref="C758:C765"/>
    <mergeCell ref="AB778:AB779"/>
    <mergeCell ref="H774:H775"/>
    <mergeCell ref="G776:G777"/>
    <mergeCell ref="H776:H777"/>
    <mergeCell ref="A758:A765"/>
    <mergeCell ref="B758:B765"/>
    <mergeCell ref="D758:D765"/>
    <mergeCell ref="AB752:AB757"/>
    <mergeCell ref="AB744:AB751"/>
    <mergeCell ref="AB732:AB743"/>
    <mergeCell ref="AA732:AA743"/>
    <mergeCell ref="AA744:AA751"/>
    <mergeCell ref="AA752:AA757"/>
    <mergeCell ref="A732:A757"/>
    <mergeCell ref="F752:F757"/>
    <mergeCell ref="C752:C757"/>
    <mergeCell ref="D752:D757"/>
    <mergeCell ref="E752:E757"/>
    <mergeCell ref="B732:B757"/>
    <mergeCell ref="G752:G753"/>
    <mergeCell ref="H752:H753"/>
    <mergeCell ref="G754:G755"/>
    <mergeCell ref="H754:H755"/>
    <mergeCell ref="G756:G757"/>
    <mergeCell ref="H756:H757"/>
    <mergeCell ref="G750:G751"/>
    <mergeCell ref="H750:H751"/>
    <mergeCell ref="F744:F751"/>
    <mergeCell ref="C744:C751"/>
    <mergeCell ref="D744:D751"/>
    <mergeCell ref="E744:E751"/>
    <mergeCell ref="G744:G745"/>
    <mergeCell ref="H744:H745"/>
    <mergeCell ref="G746:G747"/>
    <mergeCell ref="H746:H747"/>
    <mergeCell ref="C732:C743"/>
    <mergeCell ref="E722:E731"/>
    <mergeCell ref="G728:G729"/>
    <mergeCell ref="H728:H729"/>
    <mergeCell ref="G730:G731"/>
    <mergeCell ref="H730:H731"/>
    <mergeCell ref="B706:B731"/>
    <mergeCell ref="F722:F731"/>
    <mergeCell ref="G722:G723"/>
    <mergeCell ref="H722:H723"/>
    <mergeCell ref="G724:G725"/>
    <mergeCell ref="H724:H725"/>
    <mergeCell ref="G726:G727"/>
    <mergeCell ref="H726:H727"/>
    <mergeCell ref="C714:C721"/>
    <mergeCell ref="D714:D721"/>
    <mergeCell ref="E714:E721"/>
    <mergeCell ref="F714:F721"/>
    <mergeCell ref="G708:G709"/>
    <mergeCell ref="H708:H709"/>
    <mergeCell ref="F706:F713"/>
    <mergeCell ref="G706:G707"/>
    <mergeCell ref="H706:H707"/>
    <mergeCell ref="G710:G711"/>
    <mergeCell ref="H710:H711"/>
    <mergeCell ref="G718:G719"/>
    <mergeCell ref="H718:H719"/>
    <mergeCell ref="G720:G721"/>
    <mergeCell ref="H720:H721"/>
    <mergeCell ref="AB694:AB701"/>
    <mergeCell ref="C666:C705"/>
    <mergeCell ref="A666:A705"/>
    <mergeCell ref="B666:B705"/>
    <mergeCell ref="D702:D705"/>
    <mergeCell ref="E702:E705"/>
    <mergeCell ref="F702:F705"/>
    <mergeCell ref="AA690:AA701"/>
    <mergeCell ref="G700:G701"/>
    <mergeCell ref="H700:H701"/>
    <mergeCell ref="G714:G715"/>
    <mergeCell ref="H714:H715"/>
    <mergeCell ref="G716:G717"/>
    <mergeCell ref="H716:H717"/>
    <mergeCell ref="G712:G713"/>
    <mergeCell ref="H712:H713"/>
    <mergeCell ref="C706:C713"/>
    <mergeCell ref="D706:D713"/>
    <mergeCell ref="E706:E713"/>
    <mergeCell ref="AB678:AB685"/>
    <mergeCell ref="AB686:AB689"/>
    <mergeCell ref="AA666:AA689"/>
    <mergeCell ref="A706:A731"/>
    <mergeCell ref="C722:C731"/>
    <mergeCell ref="D722:D731"/>
    <mergeCell ref="AB666:AB673"/>
    <mergeCell ref="AB674:AB677"/>
    <mergeCell ref="D678:D685"/>
    <mergeCell ref="E678:E685"/>
    <mergeCell ref="F678:F685"/>
    <mergeCell ref="H678:H679"/>
    <mergeCell ref="G684:G685"/>
    <mergeCell ref="H684:H685"/>
    <mergeCell ref="G674:G675"/>
    <mergeCell ref="H674:H675"/>
    <mergeCell ref="G676:G677"/>
    <mergeCell ref="H676:H677"/>
    <mergeCell ref="AB690:AB693"/>
    <mergeCell ref="G686:G687"/>
    <mergeCell ref="G672:G673"/>
    <mergeCell ref="H672:H673"/>
    <mergeCell ref="D666:D673"/>
    <mergeCell ref="E666:E673"/>
    <mergeCell ref="H670:H671"/>
    <mergeCell ref="F674:F677"/>
    <mergeCell ref="D674:D677"/>
    <mergeCell ref="E674:E677"/>
    <mergeCell ref="F666:F673"/>
    <mergeCell ref="G666:G667"/>
    <mergeCell ref="H666:H667"/>
    <mergeCell ref="G668:G669"/>
    <mergeCell ref="H668:H669"/>
    <mergeCell ref="G670:G671"/>
    <mergeCell ref="D690:D693"/>
    <mergeCell ref="F658:F665"/>
    <mergeCell ref="A658:A665"/>
    <mergeCell ref="B658:B665"/>
    <mergeCell ref="C658:C665"/>
    <mergeCell ref="D658:D665"/>
    <mergeCell ref="E658:E665"/>
    <mergeCell ref="G660:G661"/>
    <mergeCell ref="H660:H661"/>
    <mergeCell ref="G662:G663"/>
    <mergeCell ref="H662:H663"/>
    <mergeCell ref="G664:G665"/>
    <mergeCell ref="H664:H665"/>
    <mergeCell ref="G704:G705"/>
    <mergeCell ref="E690:E693"/>
    <mergeCell ref="F690:F693"/>
    <mergeCell ref="G690:G691"/>
    <mergeCell ref="H690:H691"/>
    <mergeCell ref="G692:G693"/>
    <mergeCell ref="H692:H693"/>
    <mergeCell ref="H686:H687"/>
    <mergeCell ref="G688:G689"/>
    <mergeCell ref="H688:H689"/>
    <mergeCell ref="G694:G695"/>
    <mergeCell ref="H694:H695"/>
    <mergeCell ref="G696:G697"/>
    <mergeCell ref="H696:H697"/>
    <mergeCell ref="G698:G699"/>
    <mergeCell ref="H698:H699"/>
    <mergeCell ref="G678:G679"/>
    <mergeCell ref="D686:D689"/>
    <mergeCell ref="E686:E689"/>
    <mergeCell ref="F686:F689"/>
    <mergeCell ref="AB644:AB657"/>
    <mergeCell ref="G658:G659"/>
    <mergeCell ref="H658:H659"/>
    <mergeCell ref="AA630:AA665"/>
    <mergeCell ref="AB658:AB665"/>
    <mergeCell ref="G652:G653"/>
    <mergeCell ref="H652:H653"/>
    <mergeCell ref="G654:G655"/>
    <mergeCell ref="H654:H655"/>
    <mergeCell ref="G656:G657"/>
    <mergeCell ref="H656:H657"/>
    <mergeCell ref="H644:H645"/>
    <mergeCell ref="G646:G647"/>
    <mergeCell ref="H646:H647"/>
    <mergeCell ref="G648:G649"/>
    <mergeCell ref="H648:H649"/>
    <mergeCell ref="G650:G651"/>
    <mergeCell ref="H650:H651"/>
    <mergeCell ref="AB630:AB643"/>
    <mergeCell ref="A644:A657"/>
    <mergeCell ref="B644:B657"/>
    <mergeCell ref="C644:C657"/>
    <mergeCell ref="D644:D657"/>
    <mergeCell ref="E644:E657"/>
    <mergeCell ref="F644:F657"/>
    <mergeCell ref="G644:G645"/>
    <mergeCell ref="A630:A643"/>
    <mergeCell ref="B630:B643"/>
    <mergeCell ref="C630:C643"/>
    <mergeCell ref="D630:D643"/>
    <mergeCell ref="E630:E643"/>
    <mergeCell ref="F630:F643"/>
    <mergeCell ref="H638:H639"/>
    <mergeCell ref="G640:G641"/>
    <mergeCell ref="H640:H641"/>
    <mergeCell ref="G642:G643"/>
    <mergeCell ref="H642:H643"/>
    <mergeCell ref="G630:G631"/>
    <mergeCell ref="H630:H631"/>
    <mergeCell ref="G632:G633"/>
    <mergeCell ref="H632:H633"/>
    <mergeCell ref="G634:G635"/>
    <mergeCell ref="H634:H635"/>
    <mergeCell ref="G636:G637"/>
    <mergeCell ref="H636:H637"/>
    <mergeCell ref="G638:G639"/>
    <mergeCell ref="B488:B629"/>
    <mergeCell ref="G628:G629"/>
    <mergeCell ref="H628:H629"/>
    <mergeCell ref="AA590:AA629"/>
    <mergeCell ref="AB622:AB629"/>
    <mergeCell ref="G622:G623"/>
    <mergeCell ref="H622:H623"/>
    <mergeCell ref="G624:G625"/>
    <mergeCell ref="H624:H625"/>
    <mergeCell ref="G626:G627"/>
    <mergeCell ref="H626:H627"/>
    <mergeCell ref="H614:H615"/>
    <mergeCell ref="G616:G617"/>
    <mergeCell ref="H616:H617"/>
    <mergeCell ref="G618:G619"/>
    <mergeCell ref="H618:H619"/>
    <mergeCell ref="G620:G621"/>
    <mergeCell ref="H620:H621"/>
    <mergeCell ref="H606:H607"/>
    <mergeCell ref="G608:G609"/>
    <mergeCell ref="H608:H609"/>
    <mergeCell ref="G610:G611"/>
    <mergeCell ref="H610:H611"/>
    <mergeCell ref="G612:G613"/>
    <mergeCell ref="H612:H613"/>
    <mergeCell ref="C606:C621"/>
    <mergeCell ref="D606:D621"/>
    <mergeCell ref="E606:E621"/>
    <mergeCell ref="G590:G591"/>
    <mergeCell ref="G592:G593"/>
    <mergeCell ref="G594:G595"/>
    <mergeCell ref="G596:G597"/>
    <mergeCell ref="AB606:AB621"/>
    <mergeCell ref="H590:H591"/>
    <mergeCell ref="H592:H593"/>
    <mergeCell ref="H594:H595"/>
    <mergeCell ref="H596:H597"/>
    <mergeCell ref="H598:H599"/>
    <mergeCell ref="H600:H601"/>
    <mergeCell ref="C622:C629"/>
    <mergeCell ref="D622:D629"/>
    <mergeCell ref="E622:E629"/>
    <mergeCell ref="F622:F629"/>
    <mergeCell ref="C564:C569"/>
    <mergeCell ref="D564:D569"/>
    <mergeCell ref="E564:E569"/>
    <mergeCell ref="F564:F569"/>
    <mergeCell ref="G564:G565"/>
    <mergeCell ref="C570:C575"/>
    <mergeCell ref="D570:D575"/>
    <mergeCell ref="E570:E575"/>
    <mergeCell ref="C590:C605"/>
    <mergeCell ref="D590:D605"/>
    <mergeCell ref="E590:E605"/>
    <mergeCell ref="F590:F605"/>
    <mergeCell ref="E582:E589"/>
    <mergeCell ref="F582:F589"/>
    <mergeCell ref="G582:G583"/>
    <mergeCell ref="H582:H583"/>
    <mergeCell ref="H602:H603"/>
    <mergeCell ref="H604:H605"/>
    <mergeCell ref="AB550:AB557"/>
    <mergeCell ref="C558:C563"/>
    <mergeCell ref="D558:D563"/>
    <mergeCell ref="E558:E563"/>
    <mergeCell ref="F558:F563"/>
    <mergeCell ref="G558:G559"/>
    <mergeCell ref="H558:H559"/>
    <mergeCell ref="H556:H557"/>
    <mergeCell ref="C550:C557"/>
    <mergeCell ref="AA550:AA557"/>
    <mergeCell ref="D550:D557"/>
    <mergeCell ref="E550:E557"/>
    <mergeCell ref="F550:F557"/>
    <mergeCell ref="G550:G551"/>
    <mergeCell ref="H550:H551"/>
    <mergeCell ref="G552:G553"/>
    <mergeCell ref="G598:G599"/>
    <mergeCell ref="G600:G601"/>
    <mergeCell ref="G602:G603"/>
    <mergeCell ref="G604:G605"/>
    <mergeCell ref="AB590:AB605"/>
    <mergeCell ref="H552:H553"/>
    <mergeCell ref="G554:G555"/>
    <mergeCell ref="H554:H555"/>
    <mergeCell ref="G556:G557"/>
    <mergeCell ref="AB558:AB563"/>
    <mergeCell ref="G560:G561"/>
    <mergeCell ref="H560:H561"/>
    <mergeCell ref="G562:G563"/>
    <mergeCell ref="H562:H563"/>
    <mergeCell ref="AB564:AB569"/>
    <mergeCell ref="AB570:AB575"/>
    <mergeCell ref="AB576:AB581"/>
    <mergeCell ref="AB582:AB589"/>
    <mergeCell ref="G588:G589"/>
    <mergeCell ref="H588:H589"/>
    <mergeCell ref="AA558:AA589"/>
    <mergeCell ref="C582:C589"/>
    <mergeCell ref="D582:D589"/>
    <mergeCell ref="G584:G585"/>
    <mergeCell ref="H584:H585"/>
    <mergeCell ref="G586:G587"/>
    <mergeCell ref="H586:H587"/>
    <mergeCell ref="H576:H577"/>
    <mergeCell ref="G578:G579"/>
    <mergeCell ref="H578:H579"/>
    <mergeCell ref="G580:G581"/>
    <mergeCell ref="H580:H581"/>
    <mergeCell ref="C576:C581"/>
    <mergeCell ref="D576:D581"/>
    <mergeCell ref="E576:E581"/>
    <mergeCell ref="F576:F581"/>
    <mergeCell ref="G576:G577"/>
    <mergeCell ref="G548:G549"/>
    <mergeCell ref="H548:H549"/>
    <mergeCell ref="AA544:AA549"/>
    <mergeCell ref="AB544:AB549"/>
    <mergeCell ref="AB538:AB543"/>
    <mergeCell ref="C544:C549"/>
    <mergeCell ref="D544:D549"/>
    <mergeCell ref="E544:E549"/>
    <mergeCell ref="F544:F549"/>
    <mergeCell ref="G544:G545"/>
    <mergeCell ref="H544:H545"/>
    <mergeCell ref="G546:G547"/>
    <mergeCell ref="H546:H547"/>
    <mergeCell ref="C538:C543"/>
    <mergeCell ref="D538:D543"/>
    <mergeCell ref="E538:E543"/>
    <mergeCell ref="F538:F543"/>
    <mergeCell ref="AA538:AA543"/>
    <mergeCell ref="G538:G539"/>
    <mergeCell ref="H538:H539"/>
    <mergeCell ref="G540:G541"/>
    <mergeCell ref="H540:H541"/>
    <mergeCell ref="G542:G543"/>
    <mergeCell ref="AB534:AB537"/>
    <mergeCell ref="AA488:AA537"/>
    <mergeCell ref="AB520:AB525"/>
    <mergeCell ref="AB526:AB533"/>
    <mergeCell ref="C534:C537"/>
    <mergeCell ref="D534:D537"/>
    <mergeCell ref="E534:E537"/>
    <mergeCell ref="F534:F537"/>
    <mergeCell ref="G534:G535"/>
    <mergeCell ref="H534:H535"/>
    <mergeCell ref="C520:C525"/>
    <mergeCell ref="D520:D525"/>
    <mergeCell ref="E520:E525"/>
    <mergeCell ref="F520:F525"/>
    <mergeCell ref="C526:C533"/>
    <mergeCell ref="D526:D533"/>
    <mergeCell ref="E526:E533"/>
    <mergeCell ref="F526:F533"/>
    <mergeCell ref="G526:G527"/>
    <mergeCell ref="H526:H527"/>
    <mergeCell ref="G532:G533"/>
    <mergeCell ref="H532:H533"/>
    <mergeCell ref="G520:G521"/>
    <mergeCell ref="H520:H521"/>
    <mergeCell ref="G522:G523"/>
    <mergeCell ref="H522:H523"/>
    <mergeCell ref="G524:G525"/>
    <mergeCell ref="H524:H525"/>
    <mergeCell ref="G518:G519"/>
    <mergeCell ref="H518:H519"/>
    <mergeCell ref="C516:C519"/>
    <mergeCell ref="D516:D519"/>
    <mergeCell ref="E516:E519"/>
    <mergeCell ref="F516:F519"/>
    <mergeCell ref="AB510:AB515"/>
    <mergeCell ref="G516:G517"/>
    <mergeCell ref="H516:H517"/>
    <mergeCell ref="AB516:AB519"/>
    <mergeCell ref="G514:G515"/>
    <mergeCell ref="H514:H515"/>
    <mergeCell ref="F510:F515"/>
    <mergeCell ref="C510:C515"/>
    <mergeCell ref="D510:D515"/>
    <mergeCell ref="E510:E515"/>
    <mergeCell ref="AB506:AB509"/>
    <mergeCell ref="G510:G511"/>
    <mergeCell ref="H510:H511"/>
    <mergeCell ref="G512:G513"/>
    <mergeCell ref="H512:H513"/>
    <mergeCell ref="G508:G509"/>
    <mergeCell ref="H508:H509"/>
    <mergeCell ref="F506:F509"/>
    <mergeCell ref="C506:C509"/>
    <mergeCell ref="D506:D509"/>
    <mergeCell ref="E506:E509"/>
    <mergeCell ref="G506:G507"/>
    <mergeCell ref="H506:H507"/>
    <mergeCell ref="D492:D497"/>
    <mergeCell ref="E492:E497"/>
    <mergeCell ref="AB488:AB491"/>
    <mergeCell ref="AB498:AB505"/>
    <mergeCell ref="AB492:AB497"/>
    <mergeCell ref="H494:H495"/>
    <mergeCell ref="G496:G497"/>
    <mergeCell ref="H496:H497"/>
    <mergeCell ref="F492:F497"/>
    <mergeCell ref="G502:G503"/>
    <mergeCell ref="H502:H503"/>
    <mergeCell ref="G504:G505"/>
    <mergeCell ref="H504:H505"/>
    <mergeCell ref="H488:H489"/>
    <mergeCell ref="H490:H491"/>
    <mergeCell ref="G498:G499"/>
    <mergeCell ref="H498:H499"/>
    <mergeCell ref="G500:G501"/>
    <mergeCell ref="H500:H501"/>
    <mergeCell ref="G492:G493"/>
    <mergeCell ref="H492:H493"/>
    <mergeCell ref="G494:G495"/>
    <mergeCell ref="G488:G489"/>
    <mergeCell ref="G490:G491"/>
    <mergeCell ref="F488:F491"/>
    <mergeCell ref="D488:D491"/>
    <mergeCell ref="E488:E491"/>
    <mergeCell ref="AB484:AB487"/>
    <mergeCell ref="F484:F487"/>
    <mergeCell ref="C484:C487"/>
    <mergeCell ref="D484:D487"/>
    <mergeCell ref="E484:E487"/>
    <mergeCell ref="AB476:AB483"/>
    <mergeCell ref="AA476:AA483"/>
    <mergeCell ref="G484:G485"/>
    <mergeCell ref="H484:H485"/>
    <mergeCell ref="G486:G487"/>
    <mergeCell ref="H486:H487"/>
    <mergeCell ref="G482:G483"/>
    <mergeCell ref="H482:H483"/>
    <mergeCell ref="F476:F483"/>
    <mergeCell ref="C476:C483"/>
    <mergeCell ref="D476:D483"/>
    <mergeCell ref="E476:E483"/>
    <mergeCell ref="G476:G477"/>
    <mergeCell ref="H476:H477"/>
    <mergeCell ref="G478:G479"/>
    <mergeCell ref="H478:H479"/>
    <mergeCell ref="G480:G481"/>
    <mergeCell ref="H480:H481"/>
    <mergeCell ref="C488:C505"/>
    <mergeCell ref="F498:F505"/>
    <mergeCell ref="D498:D505"/>
    <mergeCell ref="E498:E505"/>
    <mergeCell ref="F466:F475"/>
    <mergeCell ref="C466:C475"/>
    <mergeCell ref="D466:D475"/>
    <mergeCell ref="E466:E475"/>
    <mergeCell ref="AA458:AA475"/>
    <mergeCell ref="G470:G471"/>
    <mergeCell ref="H470:H471"/>
    <mergeCell ref="G472:G473"/>
    <mergeCell ref="H472:H473"/>
    <mergeCell ref="G474:G475"/>
    <mergeCell ref="H474:H475"/>
    <mergeCell ref="AB458:AB465"/>
    <mergeCell ref="G466:G467"/>
    <mergeCell ref="H466:H467"/>
    <mergeCell ref="G468:G469"/>
    <mergeCell ref="H468:H469"/>
    <mergeCell ref="AB466:AB475"/>
    <mergeCell ref="F458:F465"/>
    <mergeCell ref="C458:C465"/>
    <mergeCell ref="D458:D465"/>
    <mergeCell ref="E458:E465"/>
    <mergeCell ref="G458:G459"/>
    <mergeCell ref="H458:H459"/>
    <mergeCell ref="G460:G461"/>
    <mergeCell ref="H460:H461"/>
    <mergeCell ref="G462:G463"/>
    <mergeCell ref="H462:H463"/>
    <mergeCell ref="AA484:AA487"/>
    <mergeCell ref="AA450:AA457"/>
    <mergeCell ref="AB450:AB451"/>
    <mergeCell ref="AB452:AB457"/>
    <mergeCell ref="G464:G465"/>
    <mergeCell ref="H464:H465"/>
    <mergeCell ref="G452:G453"/>
    <mergeCell ref="H452:H453"/>
    <mergeCell ref="G454:G455"/>
    <mergeCell ref="H454:H455"/>
    <mergeCell ref="G456:G457"/>
    <mergeCell ref="H456:H457"/>
    <mergeCell ref="H450:H451"/>
    <mergeCell ref="G450:G451"/>
    <mergeCell ref="F450:F451"/>
    <mergeCell ref="F452:F457"/>
    <mergeCell ref="E450:E457"/>
    <mergeCell ref="B406:B449"/>
    <mergeCell ref="C450:C457"/>
    <mergeCell ref="D450:D457"/>
    <mergeCell ref="B450:B487"/>
    <mergeCell ref="G448:G449"/>
    <mergeCell ref="H448:H449"/>
    <mergeCell ref="F444:F449"/>
    <mergeCell ref="C444:C449"/>
    <mergeCell ref="D444:D449"/>
    <mergeCell ref="E444:E449"/>
    <mergeCell ref="AA444:AA449"/>
    <mergeCell ref="AB444:AB449"/>
    <mergeCell ref="G444:G445"/>
    <mergeCell ref="H444:H445"/>
    <mergeCell ref="G446:G447"/>
    <mergeCell ref="H446:H447"/>
    <mergeCell ref="AB426:AB429"/>
    <mergeCell ref="AB430:AB435"/>
    <mergeCell ref="AB436:AB443"/>
    <mergeCell ref="D436:D443"/>
    <mergeCell ref="E436:E443"/>
    <mergeCell ref="C426:C443"/>
    <mergeCell ref="AA416:AA443"/>
    <mergeCell ref="G440:G441"/>
    <mergeCell ref="H440:H441"/>
    <mergeCell ref="G442:G443"/>
    <mergeCell ref="H442:H443"/>
    <mergeCell ref="E430:E435"/>
    <mergeCell ref="F430:F435"/>
    <mergeCell ref="G436:G437"/>
    <mergeCell ref="H436:H437"/>
    <mergeCell ref="G438:G439"/>
    <mergeCell ref="H438:H439"/>
    <mergeCell ref="F436:F443"/>
    <mergeCell ref="D426:D429"/>
    <mergeCell ref="E426:E429"/>
    <mergeCell ref="G430:G431"/>
    <mergeCell ref="H430:H431"/>
    <mergeCell ref="G432:G433"/>
    <mergeCell ref="H432:H433"/>
    <mergeCell ref="G434:G435"/>
    <mergeCell ref="H434:H435"/>
    <mergeCell ref="D430:D435"/>
    <mergeCell ref="G426:G427"/>
    <mergeCell ref="H426:H427"/>
    <mergeCell ref="G428:G429"/>
    <mergeCell ref="H428:H429"/>
    <mergeCell ref="H422:H423"/>
    <mergeCell ref="G424:G425"/>
    <mergeCell ref="H424:H425"/>
    <mergeCell ref="F416:F419"/>
    <mergeCell ref="D416:D419"/>
    <mergeCell ref="E416:E419"/>
    <mergeCell ref="C416:C425"/>
    <mergeCell ref="D420:D425"/>
    <mergeCell ref="E420:E425"/>
    <mergeCell ref="F420:F425"/>
    <mergeCell ref="G420:G421"/>
    <mergeCell ref="AB406:AB415"/>
    <mergeCell ref="G416:G417"/>
    <mergeCell ref="H416:H417"/>
    <mergeCell ref="G418:G419"/>
    <mergeCell ref="H418:H419"/>
    <mergeCell ref="AB416:AB419"/>
    <mergeCell ref="C406:C415"/>
    <mergeCell ref="D406:D415"/>
    <mergeCell ref="E406:E415"/>
    <mergeCell ref="F406:F415"/>
    <mergeCell ref="AA406:AA415"/>
    <mergeCell ref="G412:G413"/>
    <mergeCell ref="H412:H413"/>
    <mergeCell ref="G414:G415"/>
    <mergeCell ref="H414:H415"/>
    <mergeCell ref="G406:G407"/>
    <mergeCell ref="H406:H407"/>
    <mergeCell ref="G408:G409"/>
    <mergeCell ref="AB420:AB425"/>
    <mergeCell ref="AB394:AB399"/>
    <mergeCell ref="AB400:AB405"/>
    <mergeCell ref="G400:G401"/>
    <mergeCell ref="H400:H401"/>
    <mergeCell ref="G402:G403"/>
    <mergeCell ref="H402:H403"/>
    <mergeCell ref="G404:G405"/>
    <mergeCell ref="H404:H405"/>
    <mergeCell ref="D358:D393"/>
    <mergeCell ref="E358:E393"/>
    <mergeCell ref="AB358:AB393"/>
    <mergeCell ref="G388:G389"/>
    <mergeCell ref="H388:H389"/>
    <mergeCell ref="AA388:AA393"/>
    <mergeCell ref="G390:G391"/>
    <mergeCell ref="H390:H391"/>
    <mergeCell ref="G392:G393"/>
    <mergeCell ref="H392:H393"/>
    <mergeCell ref="H382:H383"/>
    <mergeCell ref="AA382:AA387"/>
    <mergeCell ref="G384:G385"/>
    <mergeCell ref="H384:H385"/>
    <mergeCell ref="G386:G387"/>
    <mergeCell ref="H386:H387"/>
    <mergeCell ref="H376:H377"/>
    <mergeCell ref="AA358:AA363"/>
    <mergeCell ref="G364:G365"/>
    <mergeCell ref="B266:B405"/>
    <mergeCell ref="G370:G371"/>
    <mergeCell ref="G376:G377"/>
    <mergeCell ref="G382:G383"/>
    <mergeCell ref="C394:C399"/>
    <mergeCell ref="D394:D399"/>
    <mergeCell ref="E394:E399"/>
    <mergeCell ref="F394:F399"/>
    <mergeCell ref="C358:C393"/>
    <mergeCell ref="G394:G395"/>
    <mergeCell ref="H394:H395"/>
    <mergeCell ref="G396:G397"/>
    <mergeCell ref="H396:H397"/>
    <mergeCell ref="G398:G399"/>
    <mergeCell ref="H398:H399"/>
    <mergeCell ref="H370:H371"/>
    <mergeCell ref="G358:G359"/>
    <mergeCell ref="H358:H359"/>
    <mergeCell ref="E350:E357"/>
    <mergeCell ref="F350:F357"/>
    <mergeCell ref="G378:G379"/>
    <mergeCell ref="G350:G351"/>
    <mergeCell ref="H350:H351"/>
    <mergeCell ref="G352:G353"/>
    <mergeCell ref="H352:H353"/>
    <mergeCell ref="G354:G355"/>
    <mergeCell ref="H354:H355"/>
    <mergeCell ref="G348:G349"/>
    <mergeCell ref="H348:H349"/>
    <mergeCell ref="G356:G357"/>
    <mergeCell ref="H356:H357"/>
    <mergeCell ref="C350:C357"/>
    <mergeCell ref="AB338:AB343"/>
    <mergeCell ref="F358:F393"/>
    <mergeCell ref="C338:C349"/>
    <mergeCell ref="G344:G345"/>
    <mergeCell ref="H344:H345"/>
    <mergeCell ref="G346:G347"/>
    <mergeCell ref="H346:H347"/>
    <mergeCell ref="G338:G339"/>
    <mergeCell ref="H338:H339"/>
    <mergeCell ref="G340:G341"/>
    <mergeCell ref="H340:H341"/>
    <mergeCell ref="G342:G343"/>
    <mergeCell ref="H342:H343"/>
    <mergeCell ref="G360:G361"/>
    <mergeCell ref="H360:H361"/>
    <mergeCell ref="G362:G363"/>
    <mergeCell ref="H362:H363"/>
    <mergeCell ref="AA350:AA357"/>
    <mergeCell ref="AB350:AB357"/>
    <mergeCell ref="D350:D357"/>
    <mergeCell ref="H378:H379"/>
    <mergeCell ref="G380:G381"/>
    <mergeCell ref="H380:H381"/>
    <mergeCell ref="AA370:AA375"/>
    <mergeCell ref="G372:G373"/>
    <mergeCell ref="H372:H373"/>
    <mergeCell ref="C320:C337"/>
    <mergeCell ref="D332:D337"/>
    <mergeCell ref="E332:E337"/>
    <mergeCell ref="F332:F337"/>
    <mergeCell ref="D344:D349"/>
    <mergeCell ref="E344:E349"/>
    <mergeCell ref="F344:F349"/>
    <mergeCell ref="AA344:AA349"/>
    <mergeCell ref="H364:H365"/>
    <mergeCell ref="AA364:AA369"/>
    <mergeCell ref="G366:G367"/>
    <mergeCell ref="H366:H367"/>
    <mergeCell ref="G368:G369"/>
    <mergeCell ref="H368:H369"/>
    <mergeCell ref="C400:C405"/>
    <mergeCell ref="D400:D405"/>
    <mergeCell ref="E400:E405"/>
    <mergeCell ref="F400:F405"/>
    <mergeCell ref="AA376:AA381"/>
    <mergeCell ref="AA338:AA343"/>
    <mergeCell ref="AA394:AA399"/>
    <mergeCell ref="AA400:AA405"/>
    <mergeCell ref="AB320:AB325"/>
    <mergeCell ref="AB326:AB331"/>
    <mergeCell ref="G332:G333"/>
    <mergeCell ref="H332:H333"/>
    <mergeCell ref="G334:G335"/>
    <mergeCell ref="H334:H335"/>
    <mergeCell ref="AA332:AA337"/>
    <mergeCell ref="AB332:AB337"/>
    <mergeCell ref="D326:D331"/>
    <mergeCell ref="E320:E331"/>
    <mergeCell ref="F320:F331"/>
    <mergeCell ref="AA320:AA331"/>
    <mergeCell ref="H324:H325"/>
    <mergeCell ref="G326:G327"/>
    <mergeCell ref="H326:H327"/>
    <mergeCell ref="G328:G329"/>
    <mergeCell ref="H328:H329"/>
    <mergeCell ref="G330:G331"/>
    <mergeCell ref="H330:H331"/>
    <mergeCell ref="G336:G337"/>
    <mergeCell ref="H336:H337"/>
    <mergeCell ref="AB344:AB349"/>
    <mergeCell ref="D338:D343"/>
    <mergeCell ref="E338:E343"/>
    <mergeCell ref="F338:F343"/>
    <mergeCell ref="G310:G311"/>
    <mergeCell ref="H310:H311"/>
    <mergeCell ref="G312:G313"/>
    <mergeCell ref="H300:H301"/>
    <mergeCell ref="G302:G303"/>
    <mergeCell ref="H302:H303"/>
    <mergeCell ref="G304:G305"/>
    <mergeCell ref="H304:H305"/>
    <mergeCell ref="AA300:AA305"/>
    <mergeCell ref="G282:G283"/>
    <mergeCell ref="H282:H283"/>
    <mergeCell ref="G284:G285"/>
    <mergeCell ref="C300:C319"/>
    <mergeCell ref="AB318:AB319"/>
    <mergeCell ref="AB314:AB317"/>
    <mergeCell ref="D320:D325"/>
    <mergeCell ref="G320:G321"/>
    <mergeCell ref="H320:H321"/>
    <mergeCell ref="G322:G323"/>
    <mergeCell ref="H322:H323"/>
    <mergeCell ref="G324:G325"/>
    <mergeCell ref="AA314:AA319"/>
    <mergeCell ref="F318:F319"/>
    <mergeCell ref="E318:E319"/>
    <mergeCell ref="D314:D319"/>
    <mergeCell ref="F314:F317"/>
    <mergeCell ref="E314:E317"/>
    <mergeCell ref="G318:G319"/>
    <mergeCell ref="AB306:AB313"/>
    <mergeCell ref="G314:G315"/>
    <mergeCell ref="H314:H315"/>
    <mergeCell ref="G316:G317"/>
    <mergeCell ref="H316:H317"/>
    <mergeCell ref="H312:H313"/>
    <mergeCell ref="AA306:AA313"/>
    <mergeCell ref="F306:F313"/>
    <mergeCell ref="D306:D313"/>
    <mergeCell ref="E306:E313"/>
    <mergeCell ref="AB300:AB305"/>
    <mergeCell ref="G306:G307"/>
    <mergeCell ref="H306:H307"/>
    <mergeCell ref="G308:G309"/>
    <mergeCell ref="H308:H309"/>
    <mergeCell ref="AB282:AB287"/>
    <mergeCell ref="AB288:AB293"/>
    <mergeCell ref="AB294:AB299"/>
    <mergeCell ref="D300:D305"/>
    <mergeCell ref="E300:E305"/>
    <mergeCell ref="F300:F305"/>
    <mergeCell ref="G300:G301"/>
    <mergeCell ref="AA294:AA299"/>
    <mergeCell ref="G296:G297"/>
    <mergeCell ref="H296:H297"/>
    <mergeCell ref="G298:G299"/>
    <mergeCell ref="H298:H299"/>
    <mergeCell ref="H292:H293"/>
    <mergeCell ref="D288:D293"/>
    <mergeCell ref="E288:E293"/>
    <mergeCell ref="F288:F293"/>
    <mergeCell ref="C266:C271"/>
    <mergeCell ref="D266:D271"/>
    <mergeCell ref="E266:E271"/>
    <mergeCell ref="G270:G271"/>
    <mergeCell ref="G294:G295"/>
    <mergeCell ref="H294:H295"/>
    <mergeCell ref="D294:D299"/>
    <mergeCell ref="E294:E299"/>
    <mergeCell ref="F294:F299"/>
    <mergeCell ref="F282:F287"/>
    <mergeCell ref="D282:D287"/>
    <mergeCell ref="E282:E287"/>
    <mergeCell ref="AA282:AA287"/>
    <mergeCell ref="G288:G289"/>
    <mergeCell ref="H288:H289"/>
    <mergeCell ref="AA288:AA293"/>
    <mergeCell ref="G290:G291"/>
    <mergeCell ref="H290:H291"/>
    <mergeCell ref="G292:G293"/>
    <mergeCell ref="H284:H285"/>
    <mergeCell ref="G286:G287"/>
    <mergeCell ref="H286:H287"/>
    <mergeCell ref="B178:B265"/>
    <mergeCell ref="G260:G261"/>
    <mergeCell ref="H260:H261"/>
    <mergeCell ref="G262:G263"/>
    <mergeCell ref="H262:H263"/>
    <mergeCell ref="G264:G265"/>
    <mergeCell ref="H264:H265"/>
    <mergeCell ref="G258:G259"/>
    <mergeCell ref="H258:H259"/>
    <mergeCell ref="AA242:AA259"/>
    <mergeCell ref="C252:C259"/>
    <mergeCell ref="D252:D259"/>
    <mergeCell ref="E252:E259"/>
    <mergeCell ref="F252:F259"/>
    <mergeCell ref="G252:G253"/>
    <mergeCell ref="H252:H253"/>
    <mergeCell ref="G254:G255"/>
    <mergeCell ref="H254:H255"/>
    <mergeCell ref="G256:G257"/>
    <mergeCell ref="H256:H257"/>
    <mergeCell ref="H250:H251"/>
    <mergeCell ref="F242:F251"/>
    <mergeCell ref="C242:C251"/>
    <mergeCell ref="G244:G245"/>
    <mergeCell ref="H244:H245"/>
    <mergeCell ref="G246:G247"/>
    <mergeCell ref="H246:H247"/>
    <mergeCell ref="G248:G249"/>
    <mergeCell ref="H248:H249"/>
    <mergeCell ref="G250:G251"/>
    <mergeCell ref="F234:F241"/>
    <mergeCell ref="AA226:AA241"/>
    <mergeCell ref="AB234:AB241"/>
    <mergeCell ref="G238:G239"/>
    <mergeCell ref="H238:H239"/>
    <mergeCell ref="G240:G241"/>
    <mergeCell ref="H240:H241"/>
    <mergeCell ref="C282:C299"/>
    <mergeCell ref="AA260:AA265"/>
    <mergeCell ref="AB260:AB265"/>
    <mergeCell ref="AB252:AB259"/>
    <mergeCell ref="AB242:AB251"/>
    <mergeCell ref="F260:F265"/>
    <mergeCell ref="C260:C265"/>
    <mergeCell ref="D260:D265"/>
    <mergeCell ref="E260:E265"/>
    <mergeCell ref="AA272:AA281"/>
    <mergeCell ref="AB272:AB281"/>
    <mergeCell ref="G278:G279"/>
    <mergeCell ref="H278:H279"/>
    <mergeCell ref="G280:G281"/>
    <mergeCell ref="H280:H281"/>
    <mergeCell ref="F272:F281"/>
    <mergeCell ref="C272:C281"/>
    <mergeCell ref="D272:D281"/>
    <mergeCell ref="E272:E281"/>
    <mergeCell ref="AA266:AA271"/>
    <mergeCell ref="AB266:AB271"/>
    <mergeCell ref="G272:G273"/>
    <mergeCell ref="H272:H273"/>
    <mergeCell ref="G274:G275"/>
    <mergeCell ref="H274:H275"/>
    <mergeCell ref="G276:G277"/>
    <mergeCell ref="H276:H277"/>
    <mergeCell ref="AB216:AB225"/>
    <mergeCell ref="G226:G227"/>
    <mergeCell ref="H226:H227"/>
    <mergeCell ref="G228:G229"/>
    <mergeCell ref="H228:H229"/>
    <mergeCell ref="G222:G223"/>
    <mergeCell ref="H222:H223"/>
    <mergeCell ref="G224:G225"/>
    <mergeCell ref="H224:H225"/>
    <mergeCell ref="C216:C225"/>
    <mergeCell ref="D216:D225"/>
    <mergeCell ref="E216:E225"/>
    <mergeCell ref="F216:F225"/>
    <mergeCell ref="G216:G217"/>
    <mergeCell ref="H216:H217"/>
    <mergeCell ref="G218:G219"/>
    <mergeCell ref="H218:H219"/>
    <mergeCell ref="AB226:AB233"/>
    <mergeCell ref="C206:C215"/>
    <mergeCell ref="D206:D215"/>
    <mergeCell ref="C226:C241"/>
    <mergeCell ref="D226:D233"/>
    <mergeCell ref="E226:E233"/>
    <mergeCell ref="F226:F233"/>
    <mergeCell ref="D234:D241"/>
    <mergeCell ref="E234:E241"/>
    <mergeCell ref="G230:G231"/>
    <mergeCell ref="H230:H231"/>
    <mergeCell ref="G232:G233"/>
    <mergeCell ref="H232:H233"/>
    <mergeCell ref="G234:G235"/>
    <mergeCell ref="H234:H235"/>
    <mergeCell ref="G236:G237"/>
    <mergeCell ref="H236:H237"/>
    <mergeCell ref="AA216:AA225"/>
    <mergeCell ref="AA206:AA215"/>
    <mergeCell ref="G210:G211"/>
    <mergeCell ref="H210:H211"/>
    <mergeCell ref="G212:G213"/>
    <mergeCell ref="H212:H213"/>
    <mergeCell ref="G214:G215"/>
    <mergeCell ref="H214:H215"/>
    <mergeCell ref="G206:G207"/>
    <mergeCell ref="H206:H207"/>
    <mergeCell ref="G208:G209"/>
    <mergeCell ref="H208:H209"/>
    <mergeCell ref="C196:C205"/>
    <mergeCell ref="D196:D205"/>
    <mergeCell ref="E196:E205"/>
    <mergeCell ref="F196:F205"/>
    <mergeCell ref="AB184:AB195"/>
    <mergeCell ref="G196:G197"/>
    <mergeCell ref="H196:H197"/>
    <mergeCell ref="G198:G199"/>
    <mergeCell ref="H198:H199"/>
    <mergeCell ref="G200:G201"/>
    <mergeCell ref="C184:C195"/>
    <mergeCell ref="D184:D195"/>
    <mergeCell ref="E184:E195"/>
    <mergeCell ref="F184:F195"/>
    <mergeCell ref="G186:G187"/>
    <mergeCell ref="H186:H187"/>
    <mergeCell ref="G188:G189"/>
    <mergeCell ref="H188:H189"/>
    <mergeCell ref="G190:G191"/>
    <mergeCell ref="H190:H191"/>
    <mergeCell ref="AA196:AA205"/>
    <mergeCell ref="AB178:AB183"/>
    <mergeCell ref="H184:H185"/>
    <mergeCell ref="G184:G185"/>
    <mergeCell ref="AA184:AA195"/>
    <mergeCell ref="F178:F183"/>
    <mergeCell ref="AA178:AA183"/>
    <mergeCell ref="H178:H179"/>
    <mergeCell ref="G180:G181"/>
    <mergeCell ref="H180:H181"/>
    <mergeCell ref="G182:G183"/>
    <mergeCell ref="H182:H183"/>
    <mergeCell ref="H194:H195"/>
    <mergeCell ref="H200:H201"/>
    <mergeCell ref="G202:G203"/>
    <mergeCell ref="H202:H203"/>
    <mergeCell ref="G192:G193"/>
    <mergeCell ref="H192:H193"/>
    <mergeCell ref="G194:G195"/>
    <mergeCell ref="AB196:AB205"/>
    <mergeCell ref="AB206:AB215"/>
    <mergeCell ref="B126:B177"/>
    <mergeCell ref="G178:G179"/>
    <mergeCell ref="C178:C183"/>
    <mergeCell ref="D178:D183"/>
    <mergeCell ref="E178:E183"/>
    <mergeCell ref="AB168:AB177"/>
    <mergeCell ref="AB160:AB167"/>
    <mergeCell ref="H176:H177"/>
    <mergeCell ref="G176:G177"/>
    <mergeCell ref="C168:C177"/>
    <mergeCell ref="D168:D177"/>
    <mergeCell ref="E168:E177"/>
    <mergeCell ref="F168:F177"/>
    <mergeCell ref="G174:G175"/>
    <mergeCell ref="H174:H175"/>
    <mergeCell ref="AA168:AA177"/>
    <mergeCell ref="G168:G169"/>
    <mergeCell ref="H168:H169"/>
    <mergeCell ref="G170:G171"/>
    <mergeCell ref="C160:C167"/>
    <mergeCell ref="D160:D167"/>
    <mergeCell ref="E160:E167"/>
    <mergeCell ref="F160:F167"/>
    <mergeCell ref="AB126:AB133"/>
    <mergeCell ref="G160:G161"/>
    <mergeCell ref="H160:H161"/>
    <mergeCell ref="G162:G163"/>
    <mergeCell ref="H162:H163"/>
    <mergeCell ref="G164:G165"/>
    <mergeCell ref="H164:H165"/>
    <mergeCell ref="AA160:AA167"/>
    <mergeCell ref="AB152:AB159"/>
    <mergeCell ref="AB142:AB151"/>
    <mergeCell ref="AB134:AB141"/>
    <mergeCell ref="G158:G159"/>
    <mergeCell ref="H158:H159"/>
    <mergeCell ref="C134:C159"/>
    <mergeCell ref="D152:D159"/>
    <mergeCell ref="E152:E159"/>
    <mergeCell ref="F152:F159"/>
    <mergeCell ref="G152:G153"/>
    <mergeCell ref="H152:H153"/>
    <mergeCell ref="G154:G155"/>
    <mergeCell ref="H154:H155"/>
    <mergeCell ref="H150:H151"/>
    <mergeCell ref="G150:G151"/>
    <mergeCell ref="G142:G143"/>
    <mergeCell ref="H142:H143"/>
    <mergeCell ref="G144:G145"/>
    <mergeCell ref="H144:H145"/>
    <mergeCell ref="G146:G147"/>
    <mergeCell ref="H146:H147"/>
    <mergeCell ref="G148:G149"/>
    <mergeCell ref="H148:H149"/>
    <mergeCell ref="H136:H137"/>
    <mergeCell ref="G138:G139"/>
    <mergeCell ref="H138:H139"/>
    <mergeCell ref="G140:G141"/>
    <mergeCell ref="H140:H141"/>
    <mergeCell ref="AA126:AA159"/>
    <mergeCell ref="D134:D141"/>
    <mergeCell ref="E134:E141"/>
    <mergeCell ref="F134:F141"/>
    <mergeCell ref="G134:G135"/>
    <mergeCell ref="H134:H135"/>
    <mergeCell ref="G136:G137"/>
    <mergeCell ref="G130:G131"/>
    <mergeCell ref="G132:G133"/>
    <mergeCell ref="C126:C133"/>
    <mergeCell ref="D126:D133"/>
    <mergeCell ref="E126:E133"/>
    <mergeCell ref="F126:F133"/>
    <mergeCell ref="H126:H127"/>
    <mergeCell ref="H128:H129"/>
    <mergeCell ref="H130:H131"/>
    <mergeCell ref="H132:H133"/>
    <mergeCell ref="G126:G127"/>
    <mergeCell ref="G128:G129"/>
    <mergeCell ref="AA118:AA125"/>
    <mergeCell ref="AB118:AB125"/>
    <mergeCell ref="AB110:AB117"/>
    <mergeCell ref="AB104:AB109"/>
    <mergeCell ref="AA110:AA117"/>
    <mergeCell ref="D118:D125"/>
    <mergeCell ref="E118:E125"/>
    <mergeCell ref="F118:F125"/>
    <mergeCell ref="G118:G119"/>
    <mergeCell ref="H118:H119"/>
    <mergeCell ref="G120:G121"/>
    <mergeCell ref="H120:H121"/>
    <mergeCell ref="G122:G123"/>
    <mergeCell ref="H122:H123"/>
    <mergeCell ref="G112:G113"/>
    <mergeCell ref="H112:H113"/>
    <mergeCell ref="G114:G115"/>
    <mergeCell ref="H114:H115"/>
    <mergeCell ref="G116:G117"/>
    <mergeCell ref="H116:H117"/>
    <mergeCell ref="H106:H107"/>
    <mergeCell ref="H108:H109"/>
    <mergeCell ref="AA104:AA109"/>
    <mergeCell ref="F104:F109"/>
    <mergeCell ref="E104:E109"/>
    <mergeCell ref="G104:G105"/>
    <mergeCell ref="G106:G107"/>
    <mergeCell ref="G108:G109"/>
    <mergeCell ref="D96:D103"/>
    <mergeCell ref="AB76:AB79"/>
    <mergeCell ref="AB80:AB85"/>
    <mergeCell ref="AB90:AB95"/>
    <mergeCell ref="F76:F79"/>
    <mergeCell ref="E76:E79"/>
    <mergeCell ref="AA58:AA103"/>
    <mergeCell ref="E58:E75"/>
    <mergeCell ref="F58:F75"/>
    <mergeCell ref="G74:G75"/>
    <mergeCell ref="G76:G77"/>
    <mergeCell ref="H76:H77"/>
    <mergeCell ref="G78:G79"/>
    <mergeCell ref="H78:H79"/>
    <mergeCell ref="G70:G71"/>
    <mergeCell ref="H70:H71"/>
    <mergeCell ref="G72:G73"/>
    <mergeCell ref="H72:H73"/>
    <mergeCell ref="AB58:AB75"/>
    <mergeCell ref="AB86:AB89"/>
    <mergeCell ref="AB96:AB103"/>
    <mergeCell ref="F86:F89"/>
    <mergeCell ref="E86:E89"/>
    <mergeCell ref="AA46:AA55"/>
    <mergeCell ref="G48:G49"/>
    <mergeCell ref="H48:H49"/>
    <mergeCell ref="G50:G51"/>
    <mergeCell ref="H50:H51"/>
    <mergeCell ref="H104:H105"/>
    <mergeCell ref="G96:G97"/>
    <mergeCell ref="H96:H97"/>
    <mergeCell ref="G98:G99"/>
    <mergeCell ref="H98:H99"/>
    <mergeCell ref="G100:G101"/>
    <mergeCell ref="H100:H101"/>
    <mergeCell ref="G102:G103"/>
    <mergeCell ref="H102:H103"/>
    <mergeCell ref="F90:F95"/>
    <mergeCell ref="E90:E95"/>
    <mergeCell ref="F96:F103"/>
    <mergeCell ref="E96:E103"/>
    <mergeCell ref="G90:G91"/>
    <mergeCell ref="H90:H91"/>
    <mergeCell ref="AA36:AA45"/>
    <mergeCell ref="AB36:AB45"/>
    <mergeCell ref="G38:G39"/>
    <mergeCell ref="G44:G45"/>
    <mergeCell ref="G40:G41"/>
    <mergeCell ref="G42:G43"/>
    <mergeCell ref="D36:D45"/>
    <mergeCell ref="E36:E45"/>
    <mergeCell ref="F36:F45"/>
    <mergeCell ref="AA22:AA29"/>
    <mergeCell ref="AA30:AA35"/>
    <mergeCell ref="AB26:AB29"/>
    <mergeCell ref="AB24:AB25"/>
    <mergeCell ref="AB22:AB23"/>
    <mergeCell ref="AB30:AB35"/>
    <mergeCell ref="H74:H75"/>
    <mergeCell ref="G64:G65"/>
    <mergeCell ref="H64:H65"/>
    <mergeCell ref="G66:G67"/>
    <mergeCell ref="H66:H67"/>
    <mergeCell ref="G68:G69"/>
    <mergeCell ref="H68:H69"/>
    <mergeCell ref="G58:G59"/>
    <mergeCell ref="H58:H59"/>
    <mergeCell ref="G60:G61"/>
    <mergeCell ref="H60:H61"/>
    <mergeCell ref="G62:G63"/>
    <mergeCell ref="H62:H63"/>
    <mergeCell ref="AA56:AA57"/>
    <mergeCell ref="AB46:AB55"/>
    <mergeCell ref="AB56:AB57"/>
    <mergeCell ref="H38:H39"/>
    <mergeCell ref="AA4:AA21"/>
    <mergeCell ref="AB4:AB11"/>
    <mergeCell ref="AB12:AB21"/>
    <mergeCell ref="H26:H27"/>
    <mergeCell ref="H28:H29"/>
    <mergeCell ref="D30:D35"/>
    <mergeCell ref="E30:E35"/>
    <mergeCell ref="F30:F35"/>
    <mergeCell ref="G26:G27"/>
    <mergeCell ref="G28:G29"/>
    <mergeCell ref="F26:F29"/>
    <mergeCell ref="E26:E29"/>
    <mergeCell ref="D26:D29"/>
    <mergeCell ref="E24:E25"/>
    <mergeCell ref="F24:F25"/>
    <mergeCell ref="G24:G25"/>
    <mergeCell ref="H24:H25"/>
    <mergeCell ref="H34:H35"/>
    <mergeCell ref="H12:H13"/>
    <mergeCell ref="H3:I3"/>
    <mergeCell ref="D12:D21"/>
    <mergeCell ref="E12:E21"/>
    <mergeCell ref="F12:F21"/>
    <mergeCell ref="G4:G5"/>
    <mergeCell ref="G12:G13"/>
    <mergeCell ref="G14:G15"/>
    <mergeCell ref="B4:B125"/>
    <mergeCell ref="C58:C103"/>
    <mergeCell ref="C110:C125"/>
    <mergeCell ref="D22:D25"/>
    <mergeCell ref="D58:D75"/>
    <mergeCell ref="D104:D109"/>
    <mergeCell ref="C4:C35"/>
    <mergeCell ref="H16:H17"/>
    <mergeCell ref="H18:H19"/>
    <mergeCell ref="H20:H21"/>
    <mergeCell ref="H22:H23"/>
    <mergeCell ref="G20:G21"/>
    <mergeCell ref="H4:H5"/>
    <mergeCell ref="H6:H7"/>
    <mergeCell ref="H8:H9"/>
    <mergeCell ref="H10:H11"/>
    <mergeCell ref="G84:G85"/>
    <mergeCell ref="G92:G93"/>
    <mergeCell ref="G124:G125"/>
    <mergeCell ref="H124:H125"/>
    <mergeCell ref="G30:G31"/>
    <mergeCell ref="H30:H31"/>
    <mergeCell ref="G32:G33"/>
    <mergeCell ref="H32:H33"/>
    <mergeCell ref="G34:G35"/>
    <mergeCell ref="C104:C109"/>
    <mergeCell ref="F110:F117"/>
    <mergeCell ref="D110:D117"/>
    <mergeCell ref="E110:E117"/>
    <mergeCell ref="G110:G111"/>
    <mergeCell ref="H110:H111"/>
    <mergeCell ref="A4:A629"/>
    <mergeCell ref="H82:H83"/>
    <mergeCell ref="H84:H85"/>
    <mergeCell ref="G80:G81"/>
    <mergeCell ref="G82:G83"/>
    <mergeCell ref="G10:G11"/>
    <mergeCell ref="G8:G9"/>
    <mergeCell ref="G6:G7"/>
    <mergeCell ref="D4:D11"/>
    <mergeCell ref="E4:E11"/>
    <mergeCell ref="F4:F11"/>
    <mergeCell ref="G36:G37"/>
    <mergeCell ref="H36:H37"/>
    <mergeCell ref="H92:H93"/>
    <mergeCell ref="H86:H87"/>
    <mergeCell ref="H88:H89"/>
    <mergeCell ref="G86:G87"/>
    <mergeCell ref="G88:G89"/>
    <mergeCell ref="C36:C57"/>
    <mergeCell ref="D56:D57"/>
    <mergeCell ref="E56:E57"/>
    <mergeCell ref="F56:F57"/>
    <mergeCell ref="H54:H55"/>
    <mergeCell ref="F46:F55"/>
    <mergeCell ref="E46:E55"/>
    <mergeCell ref="D46:D55"/>
    <mergeCell ref="G156:G157"/>
    <mergeCell ref="H156:H157"/>
    <mergeCell ref="D142:D151"/>
    <mergeCell ref="E142:E151"/>
    <mergeCell ref="F142:F151"/>
    <mergeCell ref="G172:G173"/>
    <mergeCell ref="H172:H173"/>
    <mergeCell ref="H14:H15"/>
    <mergeCell ref="D86:D89"/>
    <mergeCell ref="H56:H57"/>
    <mergeCell ref="G16:G17"/>
    <mergeCell ref="G18:G19"/>
    <mergeCell ref="E22:E23"/>
    <mergeCell ref="F22:F23"/>
    <mergeCell ref="G22:G23"/>
    <mergeCell ref="F80:F85"/>
    <mergeCell ref="E80:E85"/>
    <mergeCell ref="D80:D85"/>
    <mergeCell ref="H80:H81"/>
    <mergeCell ref="D76:D79"/>
    <mergeCell ref="D90:D95"/>
    <mergeCell ref="H40:H41"/>
    <mergeCell ref="H42:H43"/>
    <mergeCell ref="H44:H45"/>
    <mergeCell ref="G94:G95"/>
    <mergeCell ref="H94:H95"/>
    <mergeCell ref="G52:G53"/>
    <mergeCell ref="H52:H53"/>
    <mergeCell ref="G54:G55"/>
    <mergeCell ref="G56:G57"/>
    <mergeCell ref="G46:G47"/>
    <mergeCell ref="H46:H47"/>
    <mergeCell ref="G738:G739"/>
    <mergeCell ref="H738:H739"/>
    <mergeCell ref="F732:F739"/>
    <mergeCell ref="H170:H171"/>
    <mergeCell ref="G166:G167"/>
    <mergeCell ref="H166:H167"/>
    <mergeCell ref="E206:E215"/>
    <mergeCell ref="F206:F215"/>
    <mergeCell ref="G220:G221"/>
    <mergeCell ref="H220:H221"/>
    <mergeCell ref="G204:G205"/>
    <mergeCell ref="H204:H205"/>
    <mergeCell ref="D242:D251"/>
    <mergeCell ref="E242:E251"/>
    <mergeCell ref="G242:G243"/>
    <mergeCell ref="H242:H243"/>
    <mergeCell ref="G266:G267"/>
    <mergeCell ref="G268:G269"/>
    <mergeCell ref="E732:E739"/>
    <mergeCell ref="H266:H267"/>
    <mergeCell ref="H268:H269"/>
    <mergeCell ref="H270:H271"/>
    <mergeCell ref="F266:F271"/>
    <mergeCell ref="H318:H319"/>
    <mergeCell ref="G374:G375"/>
    <mergeCell ref="H374:H375"/>
    <mergeCell ref="H408:H409"/>
    <mergeCell ref="G410:G411"/>
    <mergeCell ref="H410:H411"/>
    <mergeCell ref="F426:F429"/>
    <mergeCell ref="H420:H421"/>
    <mergeCell ref="G422:G423"/>
    <mergeCell ref="E740:E743"/>
    <mergeCell ref="D740:D743"/>
    <mergeCell ref="G528:G529"/>
    <mergeCell ref="G530:G531"/>
    <mergeCell ref="H528:H529"/>
    <mergeCell ref="H530:H531"/>
    <mergeCell ref="D694:D701"/>
    <mergeCell ref="E694:E701"/>
    <mergeCell ref="F694:F701"/>
    <mergeCell ref="G680:G681"/>
    <mergeCell ref="H680:H681"/>
    <mergeCell ref="H682:H683"/>
    <mergeCell ref="G682:G683"/>
    <mergeCell ref="H542:H543"/>
    <mergeCell ref="G536:G537"/>
    <mergeCell ref="H536:H537"/>
    <mergeCell ref="F570:F575"/>
    <mergeCell ref="G570:G571"/>
    <mergeCell ref="H570:H571"/>
    <mergeCell ref="G572:G573"/>
    <mergeCell ref="H572:H573"/>
    <mergeCell ref="G574:G575"/>
    <mergeCell ref="H574:H575"/>
    <mergeCell ref="H564:H565"/>
    <mergeCell ref="G566:G567"/>
    <mergeCell ref="H566:H567"/>
    <mergeCell ref="G568:G569"/>
    <mergeCell ref="H568:H569"/>
    <mergeCell ref="F606:F621"/>
    <mergeCell ref="G606:G607"/>
    <mergeCell ref="G614:G615"/>
    <mergeCell ref="D732:D739"/>
  </mergeCells>
  <conditionalFormatting sqref="J806">
    <cfRule type="iconSet" priority="79">
      <iconSet iconSet="3Symbols">
        <cfvo type="percent" val="0"/>
        <cfvo type="formula" val="0.95*$J$384"/>
        <cfvo type="formula" val="$J$384"/>
      </iconSet>
    </cfRule>
  </conditionalFormatting>
  <conditionalFormatting sqref="J807:U807">
    <cfRule type="iconSet" priority="81">
      <iconSet iconSet="3Symbols">
        <cfvo type="percent" val="0"/>
        <cfvo type="num" val="0.95*$J$385" gte="0"/>
        <cfvo type="formula" val="$J$385"/>
      </iconSet>
    </cfRule>
  </conditionalFormatting>
  <conditionalFormatting sqref="K806:U806">
    <cfRule type="iconSet" priority="83">
      <iconSet iconSet="3Symbols">
        <cfvo type="percent" val="0"/>
        <cfvo type="formula" val="0.95*$J$384"/>
        <cfvo type="formula" val="$J$384"/>
      </iconSet>
    </cfRule>
  </conditionalFormatting>
  <conditionalFormatting sqref="AD4">
    <cfRule type="iconSet" priority="75">
      <iconSet iconSet="3Symbols">
        <cfvo type="percent" val="0"/>
        <cfvo type="percent" val="33"/>
        <cfvo type="percent" val="67"/>
      </iconSet>
    </cfRule>
  </conditionalFormatting>
  <conditionalFormatting sqref="V811:Y811">
    <cfRule type="iconSet" priority="19">
      <iconSet iconSet="3Symbols">
        <cfvo type="percent" val="0"/>
        <cfvo type="percent" val="33"/>
        <cfvo type="percent" val="67"/>
      </iconSet>
    </cfRule>
  </conditionalFormatting>
  <conditionalFormatting sqref="AD6">
    <cfRule type="iconSet" priority="18">
      <iconSet iconSet="3Symbols">
        <cfvo type="percent" val="0"/>
        <cfvo type="percent" val="33"/>
        <cfvo type="percent" val="67"/>
      </iconSet>
    </cfRule>
  </conditionalFormatting>
  <conditionalFormatting sqref="AD20 AD10 AD18 AD16 AD14 AD12 AD8">
    <cfRule type="iconSet" priority="17">
      <iconSet iconSet="3Symbols">
        <cfvo type="percent" val="0"/>
        <cfvo type="percent" val="33"/>
        <cfvo type="percent" val="67"/>
      </iconSet>
    </cfRule>
  </conditionalFormatting>
  <conditionalFormatting sqref="AD42 AD40 AD38 AD36 AD34 AD32 AD30 AD28 AD26 AD24 AD22">
    <cfRule type="iconSet" priority="16">
      <iconSet iconSet="3Symbols">
        <cfvo type="percent" val="0"/>
        <cfvo type="percent" val="33"/>
        <cfvo type="percent" val="67"/>
      </iconSet>
    </cfRule>
  </conditionalFormatting>
  <conditionalFormatting sqref="AD60 AD58 AD56 AD54 AD52 AD50 AD48 AD46 AD44">
    <cfRule type="iconSet" priority="15">
      <iconSet iconSet="3Symbols">
        <cfvo type="percent" val="0"/>
        <cfvo type="percent" val="33"/>
        <cfvo type="percent" val="67"/>
      </iconSet>
    </cfRule>
  </conditionalFormatting>
  <conditionalFormatting sqref="AD86 AD84 AD82 AD80 AD78 AD76 AD74 AD72 AD70 AD68 AD66 AD64 AD62">
    <cfRule type="iconSet" priority="14">
      <iconSet iconSet="3Symbols">
        <cfvo type="percent" val="0"/>
        <cfvo type="percent" val="33"/>
        <cfvo type="percent" val="67"/>
      </iconSet>
    </cfRule>
  </conditionalFormatting>
  <conditionalFormatting sqref="AD100 AD98 AD96 AD94 AD92 AD90 AD88">
    <cfRule type="iconSet" priority="13">
      <iconSet iconSet="3Symbols">
        <cfvo type="percent" val="0"/>
        <cfvo type="percent" val="33"/>
        <cfvo type="percent" val="67"/>
      </iconSet>
    </cfRule>
  </conditionalFormatting>
  <conditionalFormatting sqref="AD132 AD130 AD128 AD126 AD124 AD122 AD120 AD118 AD116 AD114 AD112 AD110 AD108 AD106 AD104 AD102">
    <cfRule type="iconSet" priority="12">
      <iconSet iconSet="3Symbols">
        <cfvo type="percent" val="0"/>
        <cfvo type="percent" val="33"/>
        <cfvo type="percent" val="67"/>
      </iconSet>
    </cfRule>
  </conditionalFormatting>
  <conditionalFormatting sqref="AD198 AD196 AD194 AD192 AD190 AD188 AD186 AD184 AD182 AD180 AD178 AD176 AD174 AD172 AD170 AD168 AD166 AD164 AD162 AD160 AD158 AD156 AD154 AD152 AD150 AD148 AD146 AD144 AD142 AD140 AD138 AD136 AD134">
    <cfRule type="iconSet" priority="11">
      <iconSet iconSet="3Symbols">
        <cfvo type="percent" val="0"/>
        <cfvo type="percent" val="33"/>
        <cfvo type="percent" val="67"/>
      </iconSet>
    </cfRule>
  </conditionalFormatting>
  <conditionalFormatting sqref="AD248 AD246 AD244 AD242 AD240 AD238 AD236 AD234 AD232 AD230 AD228 AD226 AD224 AD222 AD220 AD218 AD216 AD214 AD212 AD210 AD208 AD206 AD204 AD202 AD200">
    <cfRule type="iconSet" priority="10">
      <iconSet iconSet="3Symbols">
        <cfvo type="percent" val="0"/>
        <cfvo type="percent" val="33"/>
        <cfvo type="percent" val="67"/>
      </iconSet>
    </cfRule>
  </conditionalFormatting>
  <conditionalFormatting sqref="AD290 AD288 AD286 AD284 AD282 AD280 AD278 AD276 AD274 AD272 AD270 AD268 AD266 AD264 AD262 AD260 AD258 AD256 AD254 AD252 AD250">
    <cfRule type="iconSet" priority="9">
      <iconSet iconSet="3Symbols">
        <cfvo type="percent" val="0"/>
        <cfvo type="percent" val="33"/>
        <cfvo type="percent" val="67"/>
      </iconSet>
    </cfRule>
  </conditionalFormatting>
  <conditionalFormatting sqref="AD370 AD368 AD366 AD364 AD362 AD360 AD358 AD356 AD354 AD352 AD350 AD348 AD346 AD344 AD342 AD340 AD338 AD336 AD334 AD332 AD330 AD328 AD326 AD324 AD322 AD320 AD318 AD316 AD314 AD312 AD310 AD308 AD306 AD304 AD302 AD300 AD298 AD296 AD294 AD292">
    <cfRule type="iconSet" priority="8">
      <iconSet iconSet="3Symbols">
        <cfvo type="percent" val="0"/>
        <cfvo type="percent" val="33"/>
        <cfvo type="percent" val="67"/>
      </iconSet>
    </cfRule>
  </conditionalFormatting>
  <conditionalFormatting sqref="AD416 AD414 AD412 AD410 AD408 AD406 AD404 AD402 AD400 AD398 AD396 AD394 AD392 AD390 AD388 AD386 AD384 AD382 AD380 AD378 AD376 AD374 AD372">
    <cfRule type="iconSet" priority="7">
      <iconSet iconSet="3Symbols">
        <cfvo type="percent" val="0"/>
        <cfvo type="percent" val="33"/>
        <cfvo type="percent" val="67"/>
      </iconSet>
    </cfRule>
  </conditionalFormatting>
  <conditionalFormatting sqref="AD472 AD470 AD468 AD466 AD464 AD462 AD460 AD458 AD456 AD454 AD452 AD450 AD448 AD446 AD444 AD442 AD440 AD438 AD436 AD434 AD432 AD430 AD428 AD426 AD424 AD422 AD420 AD418">
    <cfRule type="iconSet" priority="6">
      <iconSet iconSet="3Symbols">
        <cfvo type="percent" val="0"/>
        <cfvo type="percent" val="33"/>
        <cfvo type="percent" val="67"/>
      </iconSet>
    </cfRule>
  </conditionalFormatting>
  <conditionalFormatting sqref="AD562 AD560 AD558 AD556 AD554 AD552 AD550 AD548 AD546 AD544 AD542 AD540 AD538 AD536 AD534 AD532 AD530 AD528 AD526 AD524 AD522 AD520 AD518 AD516 AD514 AD512 AD510 AD508 AD506 AD504 AD502 AD500 AD498 AD496 AD494 AD492 AD490 AD488 AD486 AD484 AD482 AD480 AD478 AD476 AD474">
    <cfRule type="iconSet" priority="5">
      <iconSet iconSet="3Symbols">
        <cfvo type="percent" val="0"/>
        <cfvo type="percent" val="33"/>
        <cfvo type="percent" val="67"/>
      </iconSet>
    </cfRule>
  </conditionalFormatting>
  <conditionalFormatting sqref="AD610 AD608 AD606 AD604 AD602 AD600 AD598 AD596 AD594 AD592 AD590 AD588 AD586 AD584 AD582 AD580 AD578 AD576 AD574 AD572 AD570 AD568 AD566 AD564">
    <cfRule type="iconSet" priority="4">
      <iconSet iconSet="3Symbols">
        <cfvo type="percent" val="0"/>
        <cfvo type="percent" val="33"/>
        <cfvo type="percent" val="67"/>
      </iconSet>
    </cfRule>
  </conditionalFormatting>
  <conditionalFormatting sqref="AD658 AD656 AD654 AD652 AD650 AD648 AD646 AD644 AD642 AD640 AD638 AD636 AD634 AD632 AD630 AD628 AD626 AD624 AD622 AD620 AD618 AD616 AD614 AD612">
    <cfRule type="iconSet" priority="3">
      <iconSet iconSet="3Symbols">
        <cfvo type="percent" val="0"/>
        <cfvo type="percent" val="33"/>
        <cfvo type="percent" val="67"/>
      </iconSet>
    </cfRule>
  </conditionalFormatting>
  <conditionalFormatting sqref="AD718 AD716 AD714 AD712 AD710 AD708 AD706 AD704 AD702 AD700 AD698 AD696 AD694 AD692 AD690 AD688 AD686 AD684 AD682 AD680 AD678 AD676 AD674 AD672 AD670 AD668 AD666 AD664 AD662 AD660">
    <cfRule type="iconSet" priority="2">
      <iconSet iconSet="3Symbols">
        <cfvo type="percent" val="0"/>
        <cfvo type="percent" val="33"/>
        <cfvo type="percent" val="67"/>
      </iconSet>
    </cfRule>
  </conditionalFormatting>
  <conditionalFormatting sqref="AD802 AD800 AD798 AD796 AD794 AD792 AD790 AD788 AD786 AD784 AD782 AD780 AD778 AD776 AD774 AD772 AD770 AD768 AD766 AD764 AD762 AD760 AD758 AD756 AD754 AD752 AD750 AD748 AD746 AD744 AD742 AD740 AD738 AD736 AD734 AD732 AD730 AD728 AD726 AD724 AD722 AD720">
    <cfRule type="iconSet" priority="1">
      <iconSet iconSet="3Symbols">
        <cfvo type="percent" val="0"/>
        <cfvo type="percent" val="33"/>
        <cfvo type="percent" val="67"/>
      </iconSet>
    </cfRule>
  </conditionalFormatting>
  <printOptions horizontalCentered="1"/>
  <pageMargins left="0.19685039370078741" right="0.19685039370078741" top="0.39370078740157483" bottom="0.19685039370078741" header="0.19685039370078741" footer="0.19685039370078741"/>
  <pageSetup scale="43" fitToHeight="0" orientation="landscape" r:id="rId1"/>
  <drawing r:id="rId2"/>
  <legacy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ACTIVIDADES!L4:U4</xm:f>
              <xm:sqref>AC4</xm:sqref>
            </x14:sparkline>
            <x14:sparkline>
              <xm:f>ACTIVIDADES!L5:U5</xm:f>
              <xm:sqref>AC5</xm:sqref>
            </x14:sparkline>
            <x14:sparkline>
              <xm:f>ACTIVIDADES!L6:U6</xm:f>
              <xm:sqref>AC6</xm:sqref>
            </x14:sparkline>
            <x14:sparkline>
              <xm:f>ACTIVIDADES!L7:U7</xm:f>
              <xm:sqref>AC7</xm:sqref>
            </x14:sparkline>
            <x14:sparkline>
              <xm:f>ACTIVIDADES!L8:U8</xm:f>
              <xm:sqref>AC8</xm:sqref>
            </x14:sparkline>
            <x14:sparkline>
              <xm:f>ACTIVIDADES!L9:U9</xm:f>
              <xm:sqref>AC9</xm:sqref>
            </x14:sparkline>
            <x14:sparkline>
              <xm:f>ACTIVIDADES!L10:U10</xm:f>
              <xm:sqref>AC10</xm:sqref>
            </x14:sparkline>
            <x14:sparkline>
              <xm:f>ACTIVIDADES!L11:U11</xm:f>
              <xm:sqref>AC11</xm:sqref>
            </x14:sparkline>
            <x14:sparkline>
              <xm:f>ACTIVIDADES!L12:U12</xm:f>
              <xm:sqref>AC12</xm:sqref>
            </x14:sparkline>
            <x14:sparkline>
              <xm:f>ACTIVIDADES!L13:U13</xm:f>
              <xm:sqref>AC13</xm:sqref>
            </x14:sparkline>
            <x14:sparkline>
              <xm:f>ACTIVIDADES!L14:U14</xm:f>
              <xm:sqref>AC14</xm:sqref>
            </x14:sparkline>
            <x14:sparkline>
              <xm:f>ACTIVIDADES!L15:U15</xm:f>
              <xm:sqref>AC15</xm:sqref>
            </x14:sparkline>
            <x14:sparkline>
              <xm:f>ACTIVIDADES!L16:U16</xm:f>
              <xm:sqref>AC16</xm:sqref>
            </x14:sparkline>
            <x14:sparkline>
              <xm:f>ACTIVIDADES!L17:U17</xm:f>
              <xm:sqref>AC17</xm:sqref>
            </x14:sparkline>
            <x14:sparkline>
              <xm:f>ACTIVIDADES!L18:U18</xm:f>
              <xm:sqref>AC18</xm:sqref>
            </x14:sparkline>
            <x14:sparkline>
              <xm:f>ACTIVIDADES!L19:U19</xm:f>
              <xm:sqref>AC19</xm:sqref>
            </x14:sparkline>
            <x14:sparkline>
              <xm:f>ACTIVIDADES!L20:U20</xm:f>
              <xm:sqref>AC20</xm:sqref>
            </x14:sparkline>
            <x14:sparkline>
              <xm:f>ACTIVIDADES!L21:U21</xm:f>
              <xm:sqref>AC21</xm:sqref>
            </x14:sparkline>
            <x14:sparkline>
              <xm:f>ACTIVIDADES!L22:U22</xm:f>
              <xm:sqref>AC22</xm:sqref>
            </x14:sparkline>
            <x14:sparkline>
              <xm:f>ACTIVIDADES!L23:U23</xm:f>
              <xm:sqref>AC23</xm:sqref>
            </x14:sparkline>
            <x14:sparkline>
              <xm:f>ACTIVIDADES!L24:U24</xm:f>
              <xm:sqref>AC24</xm:sqref>
            </x14:sparkline>
            <x14:sparkline>
              <xm:f>ACTIVIDADES!L25:U25</xm:f>
              <xm:sqref>AC25</xm:sqref>
            </x14:sparkline>
            <x14:sparkline>
              <xm:f>ACTIVIDADES!L26:U26</xm:f>
              <xm:sqref>AC26</xm:sqref>
            </x14:sparkline>
            <x14:sparkline>
              <xm:f>ACTIVIDADES!L27:U27</xm:f>
              <xm:sqref>AC27</xm:sqref>
            </x14:sparkline>
            <x14:sparkline>
              <xm:f>ACTIVIDADES!L28:U28</xm:f>
              <xm:sqref>AC28</xm:sqref>
            </x14:sparkline>
            <x14:sparkline>
              <xm:f>ACTIVIDADES!L29:U29</xm:f>
              <xm:sqref>AC29</xm:sqref>
            </x14:sparkline>
            <x14:sparkline>
              <xm:f>ACTIVIDADES!L30:U30</xm:f>
              <xm:sqref>AC30</xm:sqref>
            </x14:sparkline>
            <x14:sparkline>
              <xm:f>ACTIVIDADES!L31:U31</xm:f>
              <xm:sqref>AC31</xm:sqref>
            </x14:sparkline>
            <x14:sparkline>
              <xm:f>ACTIVIDADES!L32:U32</xm:f>
              <xm:sqref>AC32</xm:sqref>
            </x14:sparkline>
            <x14:sparkline>
              <xm:f>ACTIVIDADES!L33:U33</xm:f>
              <xm:sqref>AC33</xm:sqref>
            </x14:sparkline>
            <x14:sparkline>
              <xm:f>ACTIVIDADES!L34:U34</xm:f>
              <xm:sqref>AC34</xm:sqref>
            </x14:sparkline>
            <x14:sparkline>
              <xm:f>ACTIVIDADES!L35:U35</xm:f>
              <xm:sqref>AC35</xm:sqref>
            </x14:sparkline>
            <x14:sparkline>
              <xm:f>ACTIVIDADES!L36:U36</xm:f>
              <xm:sqref>AC36</xm:sqref>
            </x14:sparkline>
            <x14:sparkline>
              <xm:f>ACTIVIDADES!L37:U37</xm:f>
              <xm:sqref>AC37</xm:sqref>
            </x14:sparkline>
            <x14:sparkline>
              <xm:f>ACTIVIDADES!L38:U38</xm:f>
              <xm:sqref>AC38</xm:sqref>
            </x14:sparkline>
            <x14:sparkline>
              <xm:f>ACTIVIDADES!L39:U39</xm:f>
              <xm:sqref>AC39</xm:sqref>
            </x14:sparkline>
            <x14:sparkline>
              <xm:f>ACTIVIDADES!L40:U40</xm:f>
              <xm:sqref>AC40</xm:sqref>
            </x14:sparkline>
            <x14:sparkline>
              <xm:f>ACTIVIDADES!L41:U41</xm:f>
              <xm:sqref>AC41</xm:sqref>
            </x14:sparkline>
            <x14:sparkline>
              <xm:f>ACTIVIDADES!L42:U42</xm:f>
              <xm:sqref>AC42</xm:sqref>
            </x14:sparkline>
            <x14:sparkline>
              <xm:f>ACTIVIDADES!L43:U43</xm:f>
              <xm:sqref>AC43</xm:sqref>
            </x14:sparkline>
            <x14:sparkline>
              <xm:f>ACTIVIDADES!L44:U44</xm:f>
              <xm:sqref>AC44</xm:sqref>
            </x14:sparkline>
            <x14:sparkline>
              <xm:f>ACTIVIDADES!L45:U45</xm:f>
              <xm:sqref>AC45</xm:sqref>
            </x14:sparkline>
            <x14:sparkline>
              <xm:f>ACTIVIDADES!L46:U46</xm:f>
              <xm:sqref>AC46</xm:sqref>
            </x14:sparkline>
            <x14:sparkline>
              <xm:f>ACTIVIDADES!L47:U47</xm:f>
              <xm:sqref>AC47</xm:sqref>
            </x14:sparkline>
            <x14:sparkline>
              <xm:f>ACTIVIDADES!L48:U48</xm:f>
              <xm:sqref>AC48</xm:sqref>
            </x14:sparkline>
            <x14:sparkline>
              <xm:f>ACTIVIDADES!L49:U49</xm:f>
              <xm:sqref>AC49</xm:sqref>
            </x14:sparkline>
            <x14:sparkline>
              <xm:f>ACTIVIDADES!L50:U50</xm:f>
              <xm:sqref>AC50</xm:sqref>
            </x14:sparkline>
            <x14:sparkline>
              <xm:f>ACTIVIDADES!L51:U51</xm:f>
              <xm:sqref>AC51</xm:sqref>
            </x14:sparkline>
            <x14:sparkline>
              <xm:f>ACTIVIDADES!L52:U52</xm:f>
              <xm:sqref>AC52</xm:sqref>
            </x14:sparkline>
            <x14:sparkline>
              <xm:f>ACTIVIDADES!L53:U53</xm:f>
              <xm:sqref>AC53</xm:sqref>
            </x14:sparkline>
            <x14:sparkline>
              <xm:f>ACTIVIDADES!L54:U54</xm:f>
              <xm:sqref>AC54</xm:sqref>
            </x14:sparkline>
            <x14:sparkline>
              <xm:f>ACTIVIDADES!L55:U55</xm:f>
              <xm:sqref>AC55</xm:sqref>
            </x14:sparkline>
            <x14:sparkline>
              <xm:f>ACTIVIDADES!L56:U56</xm:f>
              <xm:sqref>AC56</xm:sqref>
            </x14:sparkline>
            <x14:sparkline>
              <xm:f>ACTIVIDADES!L57:U57</xm:f>
              <xm:sqref>AC57</xm:sqref>
            </x14:sparkline>
            <x14:sparkline>
              <xm:f>ACTIVIDADES!L58:U58</xm:f>
              <xm:sqref>AC58</xm:sqref>
            </x14:sparkline>
            <x14:sparkline>
              <xm:f>ACTIVIDADES!L59:U59</xm:f>
              <xm:sqref>AC59</xm:sqref>
            </x14:sparkline>
            <x14:sparkline>
              <xm:f>ACTIVIDADES!L60:U60</xm:f>
              <xm:sqref>AC60</xm:sqref>
            </x14:sparkline>
            <x14:sparkline>
              <xm:f>ACTIVIDADES!L61:U61</xm:f>
              <xm:sqref>AC61</xm:sqref>
            </x14:sparkline>
            <x14:sparkline>
              <xm:f>ACTIVIDADES!L62:U62</xm:f>
              <xm:sqref>AC62</xm:sqref>
            </x14:sparkline>
            <x14:sparkline>
              <xm:f>ACTIVIDADES!L63:U63</xm:f>
              <xm:sqref>AC63</xm:sqref>
            </x14:sparkline>
            <x14:sparkline>
              <xm:f>ACTIVIDADES!L64:U64</xm:f>
              <xm:sqref>AC64</xm:sqref>
            </x14:sparkline>
            <x14:sparkline>
              <xm:f>ACTIVIDADES!L65:U65</xm:f>
              <xm:sqref>AC65</xm:sqref>
            </x14:sparkline>
            <x14:sparkline>
              <xm:f>ACTIVIDADES!L66:U66</xm:f>
              <xm:sqref>AC66</xm:sqref>
            </x14:sparkline>
            <x14:sparkline>
              <xm:f>ACTIVIDADES!L67:U67</xm:f>
              <xm:sqref>AC67</xm:sqref>
            </x14:sparkline>
            <x14:sparkline>
              <xm:f>ACTIVIDADES!L68:U68</xm:f>
              <xm:sqref>AC68</xm:sqref>
            </x14:sparkline>
            <x14:sparkline>
              <xm:f>ACTIVIDADES!L69:U69</xm:f>
              <xm:sqref>AC69</xm:sqref>
            </x14:sparkline>
            <x14:sparkline>
              <xm:f>ACTIVIDADES!L70:U70</xm:f>
              <xm:sqref>AC70</xm:sqref>
            </x14:sparkline>
            <x14:sparkline>
              <xm:f>ACTIVIDADES!L71:U71</xm:f>
              <xm:sqref>AC71</xm:sqref>
            </x14:sparkline>
            <x14:sparkline>
              <xm:f>ACTIVIDADES!L72:U72</xm:f>
              <xm:sqref>AC72</xm:sqref>
            </x14:sparkline>
            <x14:sparkline>
              <xm:f>ACTIVIDADES!L73:U73</xm:f>
              <xm:sqref>AC73</xm:sqref>
            </x14:sparkline>
            <x14:sparkline>
              <xm:f>ACTIVIDADES!L74:U74</xm:f>
              <xm:sqref>AC74</xm:sqref>
            </x14:sparkline>
            <x14:sparkline>
              <xm:f>ACTIVIDADES!L75:U75</xm:f>
              <xm:sqref>AC75</xm:sqref>
            </x14:sparkline>
            <x14:sparkline>
              <xm:f>ACTIVIDADES!L76:U76</xm:f>
              <xm:sqref>AC76</xm:sqref>
            </x14:sparkline>
            <x14:sparkline>
              <xm:f>ACTIVIDADES!L77:U77</xm:f>
              <xm:sqref>AC77</xm:sqref>
            </x14:sparkline>
            <x14:sparkline>
              <xm:f>ACTIVIDADES!L78:U78</xm:f>
              <xm:sqref>AC78</xm:sqref>
            </x14:sparkline>
            <x14:sparkline>
              <xm:f>ACTIVIDADES!L79:U79</xm:f>
              <xm:sqref>AC79</xm:sqref>
            </x14:sparkline>
            <x14:sparkline>
              <xm:f>ACTIVIDADES!L80:U80</xm:f>
              <xm:sqref>AC80</xm:sqref>
            </x14:sparkline>
            <x14:sparkline>
              <xm:f>ACTIVIDADES!L81:U81</xm:f>
              <xm:sqref>AC81</xm:sqref>
            </x14:sparkline>
            <x14:sparkline>
              <xm:f>ACTIVIDADES!L82:U82</xm:f>
              <xm:sqref>AC82</xm:sqref>
            </x14:sparkline>
            <x14:sparkline>
              <xm:f>ACTIVIDADES!L83:U83</xm:f>
              <xm:sqref>AC83</xm:sqref>
            </x14:sparkline>
            <x14:sparkline>
              <xm:f>ACTIVIDADES!L84:U84</xm:f>
              <xm:sqref>AC84</xm:sqref>
            </x14:sparkline>
            <x14:sparkline>
              <xm:f>ACTIVIDADES!L85:U85</xm:f>
              <xm:sqref>AC85</xm:sqref>
            </x14:sparkline>
            <x14:sparkline>
              <xm:f>ACTIVIDADES!L86:U86</xm:f>
              <xm:sqref>AC86</xm:sqref>
            </x14:sparkline>
            <x14:sparkline>
              <xm:f>ACTIVIDADES!L87:U87</xm:f>
              <xm:sqref>AC87</xm:sqref>
            </x14:sparkline>
            <x14:sparkline>
              <xm:f>ACTIVIDADES!L88:U88</xm:f>
              <xm:sqref>AC88</xm:sqref>
            </x14:sparkline>
            <x14:sparkline>
              <xm:f>ACTIVIDADES!L89:U89</xm:f>
              <xm:sqref>AC89</xm:sqref>
            </x14:sparkline>
            <x14:sparkline>
              <xm:f>ACTIVIDADES!L90:U90</xm:f>
              <xm:sqref>AC90</xm:sqref>
            </x14:sparkline>
            <x14:sparkline>
              <xm:f>ACTIVIDADES!L91:U91</xm:f>
              <xm:sqref>AC91</xm:sqref>
            </x14:sparkline>
            <x14:sparkline>
              <xm:f>ACTIVIDADES!L92:U92</xm:f>
              <xm:sqref>AC92</xm:sqref>
            </x14:sparkline>
            <x14:sparkline>
              <xm:f>ACTIVIDADES!L93:U93</xm:f>
              <xm:sqref>AC93</xm:sqref>
            </x14:sparkline>
            <x14:sparkline>
              <xm:f>ACTIVIDADES!L94:U94</xm:f>
              <xm:sqref>AC94</xm:sqref>
            </x14:sparkline>
            <x14:sparkline>
              <xm:f>ACTIVIDADES!L95:U95</xm:f>
              <xm:sqref>AC95</xm:sqref>
            </x14:sparkline>
            <x14:sparkline>
              <xm:f>ACTIVIDADES!L96:U96</xm:f>
              <xm:sqref>AC96</xm:sqref>
            </x14:sparkline>
            <x14:sparkline>
              <xm:f>ACTIVIDADES!L97:U97</xm:f>
              <xm:sqref>AC97</xm:sqref>
            </x14:sparkline>
            <x14:sparkline>
              <xm:f>ACTIVIDADES!L98:U98</xm:f>
              <xm:sqref>AC98</xm:sqref>
            </x14:sparkline>
            <x14:sparkline>
              <xm:f>ACTIVIDADES!L99:U99</xm:f>
              <xm:sqref>AC99</xm:sqref>
            </x14:sparkline>
            <x14:sparkline>
              <xm:f>ACTIVIDADES!L100:U100</xm:f>
              <xm:sqref>AC100</xm:sqref>
            </x14:sparkline>
            <x14:sparkline>
              <xm:f>ACTIVIDADES!L101:U101</xm:f>
              <xm:sqref>AC101</xm:sqref>
            </x14:sparkline>
            <x14:sparkline>
              <xm:f>ACTIVIDADES!L102:U102</xm:f>
              <xm:sqref>AC102</xm:sqref>
            </x14:sparkline>
            <x14:sparkline>
              <xm:f>ACTIVIDADES!L103:U103</xm:f>
              <xm:sqref>AC103</xm:sqref>
            </x14:sparkline>
            <x14:sparkline>
              <xm:f>ACTIVIDADES!L104:U104</xm:f>
              <xm:sqref>AC104</xm:sqref>
            </x14:sparkline>
            <x14:sparkline>
              <xm:f>ACTIVIDADES!L105:U105</xm:f>
              <xm:sqref>AC105</xm:sqref>
            </x14:sparkline>
            <x14:sparkline>
              <xm:f>ACTIVIDADES!L106:U106</xm:f>
              <xm:sqref>AC106</xm:sqref>
            </x14:sparkline>
            <x14:sparkline>
              <xm:f>ACTIVIDADES!L107:U107</xm:f>
              <xm:sqref>AC107</xm:sqref>
            </x14:sparkline>
            <x14:sparkline>
              <xm:f>ACTIVIDADES!L108:U108</xm:f>
              <xm:sqref>AC108</xm:sqref>
            </x14:sparkline>
            <x14:sparkline>
              <xm:f>ACTIVIDADES!L109:U109</xm:f>
              <xm:sqref>AC109</xm:sqref>
            </x14:sparkline>
            <x14:sparkline>
              <xm:f>ACTIVIDADES!L110:U110</xm:f>
              <xm:sqref>AC110</xm:sqref>
            </x14:sparkline>
            <x14:sparkline>
              <xm:f>ACTIVIDADES!L111:U111</xm:f>
              <xm:sqref>AC111</xm:sqref>
            </x14:sparkline>
            <x14:sparkline>
              <xm:f>ACTIVIDADES!L112:U112</xm:f>
              <xm:sqref>AC112</xm:sqref>
            </x14:sparkline>
            <x14:sparkline>
              <xm:f>ACTIVIDADES!L113:U113</xm:f>
              <xm:sqref>AC113</xm:sqref>
            </x14:sparkline>
            <x14:sparkline>
              <xm:f>ACTIVIDADES!L114:U114</xm:f>
              <xm:sqref>AC114</xm:sqref>
            </x14:sparkline>
            <x14:sparkline>
              <xm:f>ACTIVIDADES!L115:U115</xm:f>
              <xm:sqref>AC115</xm:sqref>
            </x14:sparkline>
            <x14:sparkline>
              <xm:f>ACTIVIDADES!L116:U116</xm:f>
              <xm:sqref>AC116</xm:sqref>
            </x14:sparkline>
            <x14:sparkline>
              <xm:f>ACTIVIDADES!L117:U117</xm:f>
              <xm:sqref>AC117</xm:sqref>
            </x14:sparkline>
            <x14:sparkline>
              <xm:f>ACTIVIDADES!L118:U118</xm:f>
              <xm:sqref>AC118</xm:sqref>
            </x14:sparkline>
            <x14:sparkline>
              <xm:f>ACTIVIDADES!L119:U119</xm:f>
              <xm:sqref>AC119</xm:sqref>
            </x14:sparkline>
            <x14:sparkline>
              <xm:f>ACTIVIDADES!L120:U120</xm:f>
              <xm:sqref>AC120</xm:sqref>
            </x14:sparkline>
            <x14:sparkline>
              <xm:f>ACTIVIDADES!L121:U121</xm:f>
              <xm:sqref>AC121</xm:sqref>
            </x14:sparkline>
            <x14:sparkline>
              <xm:f>ACTIVIDADES!L122:U122</xm:f>
              <xm:sqref>AC122</xm:sqref>
            </x14:sparkline>
            <x14:sparkline>
              <xm:f>ACTIVIDADES!L123:U123</xm:f>
              <xm:sqref>AC123</xm:sqref>
            </x14:sparkline>
            <x14:sparkline>
              <xm:f>ACTIVIDADES!L124:U124</xm:f>
              <xm:sqref>AC124</xm:sqref>
            </x14:sparkline>
            <x14:sparkline>
              <xm:f>ACTIVIDADES!L125:U125</xm:f>
              <xm:sqref>AC125</xm:sqref>
            </x14:sparkline>
            <x14:sparkline>
              <xm:f>ACTIVIDADES!L126:U126</xm:f>
              <xm:sqref>AC126</xm:sqref>
            </x14:sparkline>
            <x14:sparkline>
              <xm:f>ACTIVIDADES!L127:U127</xm:f>
              <xm:sqref>AC127</xm:sqref>
            </x14:sparkline>
            <x14:sparkline>
              <xm:f>ACTIVIDADES!L128:U128</xm:f>
              <xm:sqref>AC128</xm:sqref>
            </x14:sparkline>
            <x14:sparkline>
              <xm:f>ACTIVIDADES!L129:U129</xm:f>
              <xm:sqref>AC129</xm:sqref>
            </x14:sparkline>
            <x14:sparkline>
              <xm:f>ACTIVIDADES!L130:U130</xm:f>
              <xm:sqref>AC130</xm:sqref>
            </x14:sparkline>
            <x14:sparkline>
              <xm:f>ACTIVIDADES!L131:U131</xm:f>
              <xm:sqref>AC131</xm:sqref>
            </x14:sparkline>
            <x14:sparkline>
              <xm:f>ACTIVIDADES!L132:U132</xm:f>
              <xm:sqref>AC132</xm:sqref>
            </x14:sparkline>
            <x14:sparkline>
              <xm:f>ACTIVIDADES!L133:U133</xm:f>
              <xm:sqref>AC133</xm:sqref>
            </x14:sparkline>
            <x14:sparkline>
              <xm:f>ACTIVIDADES!L134:U134</xm:f>
              <xm:sqref>AC134</xm:sqref>
            </x14:sparkline>
            <x14:sparkline>
              <xm:f>ACTIVIDADES!L135:U135</xm:f>
              <xm:sqref>AC135</xm:sqref>
            </x14:sparkline>
            <x14:sparkline>
              <xm:f>ACTIVIDADES!L136:U136</xm:f>
              <xm:sqref>AC136</xm:sqref>
            </x14:sparkline>
            <x14:sparkline>
              <xm:f>ACTIVIDADES!L137:U137</xm:f>
              <xm:sqref>AC137</xm:sqref>
            </x14:sparkline>
            <x14:sparkline>
              <xm:f>ACTIVIDADES!L138:U138</xm:f>
              <xm:sqref>AC138</xm:sqref>
            </x14:sparkline>
            <x14:sparkline>
              <xm:f>ACTIVIDADES!L139:U139</xm:f>
              <xm:sqref>AC139</xm:sqref>
            </x14:sparkline>
            <x14:sparkline>
              <xm:f>ACTIVIDADES!L140:U140</xm:f>
              <xm:sqref>AC140</xm:sqref>
            </x14:sparkline>
            <x14:sparkline>
              <xm:f>ACTIVIDADES!L141:U141</xm:f>
              <xm:sqref>AC141</xm:sqref>
            </x14:sparkline>
            <x14:sparkline>
              <xm:f>ACTIVIDADES!L142:U142</xm:f>
              <xm:sqref>AC142</xm:sqref>
            </x14:sparkline>
            <x14:sparkline>
              <xm:f>ACTIVIDADES!L143:U143</xm:f>
              <xm:sqref>AC143</xm:sqref>
            </x14:sparkline>
            <x14:sparkline>
              <xm:f>ACTIVIDADES!L144:U144</xm:f>
              <xm:sqref>AC144</xm:sqref>
            </x14:sparkline>
            <x14:sparkline>
              <xm:f>ACTIVIDADES!L145:U145</xm:f>
              <xm:sqref>AC145</xm:sqref>
            </x14:sparkline>
            <x14:sparkline>
              <xm:f>ACTIVIDADES!L146:U146</xm:f>
              <xm:sqref>AC146</xm:sqref>
            </x14:sparkline>
            <x14:sparkline>
              <xm:f>ACTIVIDADES!L147:U147</xm:f>
              <xm:sqref>AC147</xm:sqref>
            </x14:sparkline>
            <x14:sparkline>
              <xm:f>ACTIVIDADES!L148:U148</xm:f>
              <xm:sqref>AC148</xm:sqref>
            </x14:sparkline>
            <x14:sparkline>
              <xm:f>ACTIVIDADES!L149:U149</xm:f>
              <xm:sqref>AC149</xm:sqref>
            </x14:sparkline>
            <x14:sparkline>
              <xm:f>ACTIVIDADES!L150:U150</xm:f>
              <xm:sqref>AC150</xm:sqref>
            </x14:sparkline>
            <x14:sparkline>
              <xm:f>ACTIVIDADES!L151:U151</xm:f>
              <xm:sqref>AC151</xm:sqref>
            </x14:sparkline>
            <x14:sparkline>
              <xm:f>ACTIVIDADES!L152:U152</xm:f>
              <xm:sqref>AC152</xm:sqref>
            </x14:sparkline>
            <x14:sparkline>
              <xm:f>ACTIVIDADES!L153:U153</xm:f>
              <xm:sqref>AC153</xm:sqref>
            </x14:sparkline>
            <x14:sparkline>
              <xm:f>ACTIVIDADES!L154:U154</xm:f>
              <xm:sqref>AC154</xm:sqref>
            </x14:sparkline>
            <x14:sparkline>
              <xm:f>ACTIVIDADES!L155:U155</xm:f>
              <xm:sqref>AC155</xm:sqref>
            </x14:sparkline>
            <x14:sparkline>
              <xm:f>ACTIVIDADES!L156:U156</xm:f>
              <xm:sqref>AC156</xm:sqref>
            </x14:sparkline>
            <x14:sparkline>
              <xm:f>ACTIVIDADES!L157:U157</xm:f>
              <xm:sqref>AC157</xm:sqref>
            </x14:sparkline>
            <x14:sparkline>
              <xm:f>ACTIVIDADES!L158:U158</xm:f>
              <xm:sqref>AC158</xm:sqref>
            </x14:sparkline>
            <x14:sparkline>
              <xm:f>ACTIVIDADES!L159:U159</xm:f>
              <xm:sqref>AC159</xm:sqref>
            </x14:sparkline>
            <x14:sparkline>
              <xm:f>ACTIVIDADES!L160:U160</xm:f>
              <xm:sqref>AC160</xm:sqref>
            </x14:sparkline>
            <x14:sparkline>
              <xm:f>ACTIVIDADES!L161:U161</xm:f>
              <xm:sqref>AC161</xm:sqref>
            </x14:sparkline>
            <x14:sparkline>
              <xm:f>ACTIVIDADES!L162:U162</xm:f>
              <xm:sqref>AC162</xm:sqref>
            </x14:sparkline>
            <x14:sparkline>
              <xm:f>ACTIVIDADES!L163:U163</xm:f>
              <xm:sqref>AC163</xm:sqref>
            </x14:sparkline>
            <x14:sparkline>
              <xm:f>ACTIVIDADES!L164:U164</xm:f>
              <xm:sqref>AC164</xm:sqref>
            </x14:sparkline>
            <x14:sparkline>
              <xm:f>ACTIVIDADES!L165:U165</xm:f>
              <xm:sqref>AC165</xm:sqref>
            </x14:sparkline>
            <x14:sparkline>
              <xm:f>ACTIVIDADES!L166:U166</xm:f>
              <xm:sqref>AC166</xm:sqref>
            </x14:sparkline>
            <x14:sparkline>
              <xm:f>ACTIVIDADES!L167:U167</xm:f>
              <xm:sqref>AC167</xm:sqref>
            </x14:sparkline>
            <x14:sparkline>
              <xm:f>ACTIVIDADES!L168:U168</xm:f>
              <xm:sqref>AC168</xm:sqref>
            </x14:sparkline>
            <x14:sparkline>
              <xm:f>ACTIVIDADES!L169:U169</xm:f>
              <xm:sqref>AC169</xm:sqref>
            </x14:sparkline>
            <x14:sparkline>
              <xm:f>ACTIVIDADES!L170:U170</xm:f>
              <xm:sqref>AC170</xm:sqref>
            </x14:sparkline>
            <x14:sparkline>
              <xm:f>ACTIVIDADES!L171:U171</xm:f>
              <xm:sqref>AC171</xm:sqref>
            </x14:sparkline>
            <x14:sparkline>
              <xm:f>ACTIVIDADES!L172:U172</xm:f>
              <xm:sqref>AC172</xm:sqref>
            </x14:sparkline>
            <x14:sparkline>
              <xm:f>ACTIVIDADES!L173:U173</xm:f>
              <xm:sqref>AC173</xm:sqref>
            </x14:sparkline>
            <x14:sparkline>
              <xm:f>ACTIVIDADES!L174:U174</xm:f>
              <xm:sqref>AC174</xm:sqref>
            </x14:sparkline>
            <x14:sparkline>
              <xm:f>ACTIVIDADES!L175:U175</xm:f>
              <xm:sqref>AC175</xm:sqref>
            </x14:sparkline>
            <x14:sparkline>
              <xm:f>ACTIVIDADES!L176:U176</xm:f>
              <xm:sqref>AC176</xm:sqref>
            </x14:sparkline>
            <x14:sparkline>
              <xm:f>ACTIVIDADES!L177:U177</xm:f>
              <xm:sqref>AC177</xm:sqref>
            </x14:sparkline>
            <x14:sparkline>
              <xm:f>ACTIVIDADES!L178:U178</xm:f>
              <xm:sqref>AC178</xm:sqref>
            </x14:sparkline>
            <x14:sparkline>
              <xm:f>ACTIVIDADES!L179:U179</xm:f>
              <xm:sqref>AC179</xm:sqref>
            </x14:sparkline>
            <x14:sparkline>
              <xm:f>ACTIVIDADES!L180:U180</xm:f>
              <xm:sqref>AC180</xm:sqref>
            </x14:sparkline>
            <x14:sparkline>
              <xm:f>ACTIVIDADES!L181:U181</xm:f>
              <xm:sqref>AC181</xm:sqref>
            </x14:sparkline>
            <x14:sparkline>
              <xm:f>ACTIVIDADES!L182:U182</xm:f>
              <xm:sqref>AC182</xm:sqref>
            </x14:sparkline>
            <x14:sparkline>
              <xm:f>ACTIVIDADES!L183:U183</xm:f>
              <xm:sqref>AC183</xm:sqref>
            </x14:sparkline>
            <x14:sparkline>
              <xm:f>ACTIVIDADES!L184:U184</xm:f>
              <xm:sqref>AC184</xm:sqref>
            </x14:sparkline>
            <x14:sparkline>
              <xm:f>ACTIVIDADES!L185:U185</xm:f>
              <xm:sqref>AC185</xm:sqref>
            </x14:sparkline>
            <x14:sparkline>
              <xm:f>ACTIVIDADES!L186:U186</xm:f>
              <xm:sqref>AC186</xm:sqref>
            </x14:sparkline>
            <x14:sparkline>
              <xm:f>ACTIVIDADES!L187:U187</xm:f>
              <xm:sqref>AC187</xm:sqref>
            </x14:sparkline>
            <x14:sparkline>
              <xm:f>ACTIVIDADES!L188:U188</xm:f>
              <xm:sqref>AC188</xm:sqref>
            </x14:sparkline>
            <x14:sparkline>
              <xm:f>ACTIVIDADES!L189:U189</xm:f>
              <xm:sqref>AC189</xm:sqref>
            </x14:sparkline>
            <x14:sparkline>
              <xm:f>ACTIVIDADES!L190:U190</xm:f>
              <xm:sqref>AC190</xm:sqref>
            </x14:sparkline>
            <x14:sparkline>
              <xm:f>ACTIVIDADES!L191:U191</xm:f>
              <xm:sqref>AC191</xm:sqref>
            </x14:sparkline>
            <x14:sparkline>
              <xm:f>ACTIVIDADES!L192:U192</xm:f>
              <xm:sqref>AC192</xm:sqref>
            </x14:sparkline>
            <x14:sparkline>
              <xm:f>ACTIVIDADES!L193:U193</xm:f>
              <xm:sqref>AC193</xm:sqref>
            </x14:sparkline>
            <x14:sparkline>
              <xm:f>ACTIVIDADES!L194:U194</xm:f>
              <xm:sqref>AC194</xm:sqref>
            </x14:sparkline>
            <x14:sparkline>
              <xm:f>ACTIVIDADES!L195:U195</xm:f>
              <xm:sqref>AC195</xm:sqref>
            </x14:sparkline>
            <x14:sparkline>
              <xm:f>ACTIVIDADES!L196:U196</xm:f>
              <xm:sqref>AC196</xm:sqref>
            </x14:sparkline>
            <x14:sparkline>
              <xm:f>ACTIVIDADES!L197:U197</xm:f>
              <xm:sqref>AC197</xm:sqref>
            </x14:sparkline>
            <x14:sparkline>
              <xm:f>ACTIVIDADES!L198:U198</xm:f>
              <xm:sqref>AC198</xm:sqref>
            </x14:sparkline>
            <x14:sparkline>
              <xm:f>ACTIVIDADES!L199:U199</xm:f>
              <xm:sqref>AC199</xm:sqref>
            </x14:sparkline>
            <x14:sparkline>
              <xm:f>ACTIVIDADES!L200:U200</xm:f>
              <xm:sqref>AC200</xm:sqref>
            </x14:sparkline>
            <x14:sparkline>
              <xm:f>ACTIVIDADES!L201:U201</xm:f>
              <xm:sqref>AC201</xm:sqref>
            </x14:sparkline>
            <x14:sparkline>
              <xm:f>ACTIVIDADES!L202:U202</xm:f>
              <xm:sqref>AC202</xm:sqref>
            </x14:sparkline>
            <x14:sparkline>
              <xm:f>ACTIVIDADES!L203:U203</xm:f>
              <xm:sqref>AC203</xm:sqref>
            </x14:sparkline>
            <x14:sparkline>
              <xm:f>ACTIVIDADES!L204:U204</xm:f>
              <xm:sqref>AC204</xm:sqref>
            </x14:sparkline>
            <x14:sparkline>
              <xm:f>ACTIVIDADES!L205:U205</xm:f>
              <xm:sqref>AC205</xm:sqref>
            </x14:sparkline>
            <x14:sparkline>
              <xm:f>ACTIVIDADES!L206:U206</xm:f>
              <xm:sqref>AC206</xm:sqref>
            </x14:sparkline>
            <x14:sparkline>
              <xm:f>ACTIVIDADES!L207:U207</xm:f>
              <xm:sqref>AC207</xm:sqref>
            </x14:sparkline>
            <x14:sparkline>
              <xm:f>ACTIVIDADES!L208:U208</xm:f>
              <xm:sqref>AC208</xm:sqref>
            </x14:sparkline>
            <x14:sparkline>
              <xm:f>ACTIVIDADES!L209:U209</xm:f>
              <xm:sqref>AC209</xm:sqref>
            </x14:sparkline>
            <x14:sparkline>
              <xm:f>ACTIVIDADES!L210:U210</xm:f>
              <xm:sqref>AC210</xm:sqref>
            </x14:sparkline>
            <x14:sparkline>
              <xm:f>ACTIVIDADES!L211:U211</xm:f>
              <xm:sqref>AC211</xm:sqref>
            </x14:sparkline>
            <x14:sparkline>
              <xm:f>ACTIVIDADES!L212:U212</xm:f>
              <xm:sqref>AC212</xm:sqref>
            </x14:sparkline>
            <x14:sparkline>
              <xm:f>ACTIVIDADES!L213:U213</xm:f>
              <xm:sqref>AC213</xm:sqref>
            </x14:sparkline>
            <x14:sparkline>
              <xm:f>ACTIVIDADES!L214:U214</xm:f>
              <xm:sqref>AC214</xm:sqref>
            </x14:sparkline>
            <x14:sparkline>
              <xm:f>ACTIVIDADES!L215:U215</xm:f>
              <xm:sqref>AC215</xm:sqref>
            </x14:sparkline>
            <x14:sparkline>
              <xm:f>ACTIVIDADES!L216:U216</xm:f>
              <xm:sqref>AC216</xm:sqref>
            </x14:sparkline>
            <x14:sparkline>
              <xm:f>ACTIVIDADES!L217:U217</xm:f>
              <xm:sqref>AC217</xm:sqref>
            </x14:sparkline>
            <x14:sparkline>
              <xm:f>ACTIVIDADES!L218:U218</xm:f>
              <xm:sqref>AC218</xm:sqref>
            </x14:sparkline>
            <x14:sparkline>
              <xm:f>ACTIVIDADES!L219:U219</xm:f>
              <xm:sqref>AC219</xm:sqref>
            </x14:sparkline>
            <x14:sparkline>
              <xm:f>ACTIVIDADES!L220:U220</xm:f>
              <xm:sqref>AC220</xm:sqref>
            </x14:sparkline>
            <x14:sparkline>
              <xm:f>ACTIVIDADES!L221:U221</xm:f>
              <xm:sqref>AC221</xm:sqref>
            </x14:sparkline>
            <x14:sparkline>
              <xm:f>ACTIVIDADES!L222:U222</xm:f>
              <xm:sqref>AC222</xm:sqref>
            </x14:sparkline>
            <x14:sparkline>
              <xm:f>ACTIVIDADES!L223:U223</xm:f>
              <xm:sqref>AC223</xm:sqref>
            </x14:sparkline>
            <x14:sparkline>
              <xm:f>ACTIVIDADES!L224:U224</xm:f>
              <xm:sqref>AC224</xm:sqref>
            </x14:sparkline>
            <x14:sparkline>
              <xm:f>ACTIVIDADES!L225:U225</xm:f>
              <xm:sqref>AC225</xm:sqref>
            </x14:sparkline>
            <x14:sparkline>
              <xm:f>ACTIVIDADES!L226:U226</xm:f>
              <xm:sqref>AC226</xm:sqref>
            </x14:sparkline>
            <x14:sparkline>
              <xm:f>ACTIVIDADES!L227:U227</xm:f>
              <xm:sqref>AC227</xm:sqref>
            </x14:sparkline>
            <x14:sparkline>
              <xm:f>ACTIVIDADES!L228:U228</xm:f>
              <xm:sqref>AC228</xm:sqref>
            </x14:sparkline>
            <x14:sparkline>
              <xm:f>ACTIVIDADES!L229:U229</xm:f>
              <xm:sqref>AC229</xm:sqref>
            </x14:sparkline>
            <x14:sparkline>
              <xm:f>ACTIVIDADES!L230:U230</xm:f>
              <xm:sqref>AC230</xm:sqref>
            </x14:sparkline>
            <x14:sparkline>
              <xm:f>ACTIVIDADES!L231:U231</xm:f>
              <xm:sqref>AC231</xm:sqref>
            </x14:sparkline>
            <x14:sparkline>
              <xm:f>ACTIVIDADES!L232:U232</xm:f>
              <xm:sqref>AC232</xm:sqref>
            </x14:sparkline>
            <x14:sparkline>
              <xm:f>ACTIVIDADES!L233:U233</xm:f>
              <xm:sqref>AC233</xm:sqref>
            </x14:sparkline>
            <x14:sparkline>
              <xm:f>ACTIVIDADES!L234:U234</xm:f>
              <xm:sqref>AC234</xm:sqref>
            </x14:sparkline>
            <x14:sparkline>
              <xm:f>ACTIVIDADES!L235:U235</xm:f>
              <xm:sqref>AC235</xm:sqref>
            </x14:sparkline>
            <x14:sparkline>
              <xm:f>ACTIVIDADES!L236:U236</xm:f>
              <xm:sqref>AC236</xm:sqref>
            </x14:sparkline>
            <x14:sparkline>
              <xm:f>ACTIVIDADES!L237:U237</xm:f>
              <xm:sqref>AC237</xm:sqref>
            </x14:sparkline>
            <x14:sparkline>
              <xm:f>ACTIVIDADES!L238:U238</xm:f>
              <xm:sqref>AC238</xm:sqref>
            </x14:sparkline>
            <x14:sparkline>
              <xm:f>ACTIVIDADES!L239:U239</xm:f>
              <xm:sqref>AC239</xm:sqref>
            </x14:sparkline>
            <x14:sparkline>
              <xm:f>ACTIVIDADES!L240:U240</xm:f>
              <xm:sqref>AC240</xm:sqref>
            </x14:sparkline>
            <x14:sparkline>
              <xm:f>ACTIVIDADES!L241:U241</xm:f>
              <xm:sqref>AC241</xm:sqref>
            </x14:sparkline>
            <x14:sparkline>
              <xm:f>ACTIVIDADES!L242:U242</xm:f>
              <xm:sqref>AC242</xm:sqref>
            </x14:sparkline>
            <x14:sparkline>
              <xm:f>ACTIVIDADES!L243:U243</xm:f>
              <xm:sqref>AC243</xm:sqref>
            </x14:sparkline>
            <x14:sparkline>
              <xm:f>ACTIVIDADES!L244:U244</xm:f>
              <xm:sqref>AC244</xm:sqref>
            </x14:sparkline>
            <x14:sparkline>
              <xm:f>ACTIVIDADES!L245:U245</xm:f>
              <xm:sqref>AC245</xm:sqref>
            </x14:sparkline>
            <x14:sparkline>
              <xm:f>ACTIVIDADES!L246:U246</xm:f>
              <xm:sqref>AC246</xm:sqref>
            </x14:sparkline>
            <x14:sparkline>
              <xm:f>ACTIVIDADES!L247:U247</xm:f>
              <xm:sqref>AC247</xm:sqref>
            </x14:sparkline>
            <x14:sparkline>
              <xm:f>ACTIVIDADES!L248:U248</xm:f>
              <xm:sqref>AC248</xm:sqref>
            </x14:sparkline>
            <x14:sparkline>
              <xm:f>ACTIVIDADES!L249:U249</xm:f>
              <xm:sqref>AC249</xm:sqref>
            </x14:sparkline>
            <x14:sparkline>
              <xm:f>ACTIVIDADES!L250:U250</xm:f>
              <xm:sqref>AC250</xm:sqref>
            </x14:sparkline>
            <x14:sparkline>
              <xm:f>ACTIVIDADES!L251:U251</xm:f>
              <xm:sqref>AC251</xm:sqref>
            </x14:sparkline>
            <x14:sparkline>
              <xm:f>ACTIVIDADES!L252:U252</xm:f>
              <xm:sqref>AC252</xm:sqref>
            </x14:sparkline>
            <x14:sparkline>
              <xm:f>ACTIVIDADES!L253:U253</xm:f>
              <xm:sqref>AC253</xm:sqref>
            </x14:sparkline>
            <x14:sparkline>
              <xm:f>ACTIVIDADES!L254:U254</xm:f>
              <xm:sqref>AC254</xm:sqref>
            </x14:sparkline>
            <x14:sparkline>
              <xm:f>ACTIVIDADES!L255:U255</xm:f>
              <xm:sqref>AC255</xm:sqref>
            </x14:sparkline>
            <x14:sparkline>
              <xm:f>ACTIVIDADES!L256:U256</xm:f>
              <xm:sqref>AC256</xm:sqref>
            </x14:sparkline>
            <x14:sparkline>
              <xm:f>ACTIVIDADES!L257:U257</xm:f>
              <xm:sqref>AC257</xm:sqref>
            </x14:sparkline>
            <x14:sparkline>
              <xm:f>ACTIVIDADES!L258:U258</xm:f>
              <xm:sqref>AC258</xm:sqref>
            </x14:sparkline>
            <x14:sparkline>
              <xm:f>ACTIVIDADES!L259:U259</xm:f>
              <xm:sqref>AC259</xm:sqref>
            </x14:sparkline>
            <x14:sparkline>
              <xm:f>ACTIVIDADES!L260:U260</xm:f>
              <xm:sqref>AC260</xm:sqref>
            </x14:sparkline>
            <x14:sparkline>
              <xm:f>ACTIVIDADES!L261:U261</xm:f>
              <xm:sqref>AC261</xm:sqref>
            </x14:sparkline>
            <x14:sparkline>
              <xm:f>ACTIVIDADES!L262:U262</xm:f>
              <xm:sqref>AC262</xm:sqref>
            </x14:sparkline>
            <x14:sparkline>
              <xm:f>ACTIVIDADES!L263:U263</xm:f>
              <xm:sqref>AC263</xm:sqref>
            </x14:sparkline>
            <x14:sparkline>
              <xm:f>ACTIVIDADES!L264:U264</xm:f>
              <xm:sqref>AC264</xm:sqref>
            </x14:sparkline>
            <x14:sparkline>
              <xm:f>ACTIVIDADES!L265:U265</xm:f>
              <xm:sqref>AC265</xm:sqref>
            </x14:sparkline>
            <x14:sparkline>
              <xm:f>ACTIVIDADES!L266:U266</xm:f>
              <xm:sqref>AC266</xm:sqref>
            </x14:sparkline>
            <x14:sparkline>
              <xm:f>ACTIVIDADES!L267:U267</xm:f>
              <xm:sqref>AC267</xm:sqref>
            </x14:sparkline>
            <x14:sparkline>
              <xm:f>ACTIVIDADES!L268:U268</xm:f>
              <xm:sqref>AC268</xm:sqref>
            </x14:sparkline>
            <x14:sparkline>
              <xm:f>ACTIVIDADES!L269:U269</xm:f>
              <xm:sqref>AC269</xm:sqref>
            </x14:sparkline>
            <x14:sparkline>
              <xm:f>ACTIVIDADES!L270:U270</xm:f>
              <xm:sqref>AC270</xm:sqref>
            </x14:sparkline>
            <x14:sparkline>
              <xm:f>ACTIVIDADES!L271:U271</xm:f>
              <xm:sqref>AC271</xm:sqref>
            </x14:sparkline>
            <x14:sparkline>
              <xm:f>ACTIVIDADES!L272:U272</xm:f>
              <xm:sqref>AC272</xm:sqref>
            </x14:sparkline>
            <x14:sparkline>
              <xm:f>ACTIVIDADES!L273:U273</xm:f>
              <xm:sqref>AC273</xm:sqref>
            </x14:sparkline>
            <x14:sparkline>
              <xm:f>ACTIVIDADES!L274:U274</xm:f>
              <xm:sqref>AC274</xm:sqref>
            </x14:sparkline>
            <x14:sparkline>
              <xm:f>ACTIVIDADES!L275:U275</xm:f>
              <xm:sqref>AC275</xm:sqref>
            </x14:sparkline>
            <x14:sparkline>
              <xm:f>ACTIVIDADES!L276:U276</xm:f>
              <xm:sqref>AC276</xm:sqref>
            </x14:sparkline>
            <x14:sparkline>
              <xm:f>ACTIVIDADES!L277:U277</xm:f>
              <xm:sqref>AC277</xm:sqref>
            </x14:sparkline>
            <x14:sparkline>
              <xm:f>ACTIVIDADES!L278:U278</xm:f>
              <xm:sqref>AC278</xm:sqref>
            </x14:sparkline>
            <x14:sparkline>
              <xm:f>ACTIVIDADES!L279:U279</xm:f>
              <xm:sqref>AC279</xm:sqref>
            </x14:sparkline>
            <x14:sparkline>
              <xm:f>ACTIVIDADES!L280:U280</xm:f>
              <xm:sqref>AC280</xm:sqref>
            </x14:sparkline>
            <x14:sparkline>
              <xm:f>ACTIVIDADES!L281:U281</xm:f>
              <xm:sqref>AC281</xm:sqref>
            </x14:sparkline>
            <x14:sparkline>
              <xm:f>ACTIVIDADES!L282:U282</xm:f>
              <xm:sqref>AC282</xm:sqref>
            </x14:sparkline>
            <x14:sparkline>
              <xm:f>ACTIVIDADES!L283:U283</xm:f>
              <xm:sqref>AC283</xm:sqref>
            </x14:sparkline>
            <x14:sparkline>
              <xm:f>ACTIVIDADES!L284:U284</xm:f>
              <xm:sqref>AC284</xm:sqref>
            </x14:sparkline>
            <x14:sparkline>
              <xm:f>ACTIVIDADES!L285:U285</xm:f>
              <xm:sqref>AC285</xm:sqref>
            </x14:sparkline>
            <x14:sparkline>
              <xm:f>ACTIVIDADES!L286:U286</xm:f>
              <xm:sqref>AC286</xm:sqref>
            </x14:sparkline>
            <x14:sparkline>
              <xm:f>ACTIVIDADES!L287:U287</xm:f>
              <xm:sqref>AC287</xm:sqref>
            </x14:sparkline>
            <x14:sparkline>
              <xm:f>ACTIVIDADES!L288:U288</xm:f>
              <xm:sqref>AC288</xm:sqref>
            </x14:sparkline>
            <x14:sparkline>
              <xm:f>ACTIVIDADES!L289:U289</xm:f>
              <xm:sqref>AC289</xm:sqref>
            </x14:sparkline>
            <x14:sparkline>
              <xm:f>ACTIVIDADES!L290:U290</xm:f>
              <xm:sqref>AC290</xm:sqref>
            </x14:sparkline>
            <x14:sparkline>
              <xm:f>ACTIVIDADES!L291:U291</xm:f>
              <xm:sqref>AC291</xm:sqref>
            </x14:sparkline>
            <x14:sparkline>
              <xm:f>ACTIVIDADES!L292:U292</xm:f>
              <xm:sqref>AC292</xm:sqref>
            </x14:sparkline>
            <x14:sparkline>
              <xm:f>ACTIVIDADES!L293:U293</xm:f>
              <xm:sqref>AC293</xm:sqref>
            </x14:sparkline>
            <x14:sparkline>
              <xm:f>ACTIVIDADES!L294:U294</xm:f>
              <xm:sqref>AC294</xm:sqref>
            </x14:sparkline>
            <x14:sparkline>
              <xm:f>ACTIVIDADES!L295:U295</xm:f>
              <xm:sqref>AC295</xm:sqref>
            </x14:sparkline>
            <x14:sparkline>
              <xm:f>ACTIVIDADES!L296:U296</xm:f>
              <xm:sqref>AC296</xm:sqref>
            </x14:sparkline>
            <x14:sparkline>
              <xm:f>ACTIVIDADES!L297:U297</xm:f>
              <xm:sqref>AC297</xm:sqref>
            </x14:sparkline>
            <x14:sparkline>
              <xm:f>ACTIVIDADES!L298:U298</xm:f>
              <xm:sqref>AC298</xm:sqref>
            </x14:sparkline>
            <x14:sparkline>
              <xm:f>ACTIVIDADES!L299:U299</xm:f>
              <xm:sqref>AC299</xm:sqref>
            </x14:sparkline>
            <x14:sparkline>
              <xm:f>ACTIVIDADES!L300:U300</xm:f>
              <xm:sqref>AC300</xm:sqref>
            </x14:sparkline>
            <x14:sparkline>
              <xm:f>ACTIVIDADES!L301:U301</xm:f>
              <xm:sqref>AC301</xm:sqref>
            </x14:sparkline>
            <x14:sparkline>
              <xm:f>ACTIVIDADES!L302:U302</xm:f>
              <xm:sqref>AC302</xm:sqref>
            </x14:sparkline>
            <x14:sparkline>
              <xm:f>ACTIVIDADES!L303:U303</xm:f>
              <xm:sqref>AC303</xm:sqref>
            </x14:sparkline>
            <x14:sparkline>
              <xm:f>ACTIVIDADES!L304:U304</xm:f>
              <xm:sqref>AC304</xm:sqref>
            </x14:sparkline>
            <x14:sparkline>
              <xm:f>ACTIVIDADES!L305:U305</xm:f>
              <xm:sqref>AC305</xm:sqref>
            </x14:sparkline>
            <x14:sparkline>
              <xm:f>ACTIVIDADES!L306:U306</xm:f>
              <xm:sqref>AC306</xm:sqref>
            </x14:sparkline>
            <x14:sparkline>
              <xm:f>ACTIVIDADES!L307:U307</xm:f>
              <xm:sqref>AC307</xm:sqref>
            </x14:sparkline>
            <x14:sparkline>
              <xm:f>ACTIVIDADES!L308:U308</xm:f>
              <xm:sqref>AC308</xm:sqref>
            </x14:sparkline>
            <x14:sparkline>
              <xm:f>ACTIVIDADES!L309:U309</xm:f>
              <xm:sqref>AC309</xm:sqref>
            </x14:sparkline>
            <x14:sparkline>
              <xm:f>ACTIVIDADES!L310:U310</xm:f>
              <xm:sqref>AC310</xm:sqref>
            </x14:sparkline>
            <x14:sparkline>
              <xm:f>ACTIVIDADES!L311:U311</xm:f>
              <xm:sqref>AC311</xm:sqref>
            </x14:sparkline>
            <x14:sparkline>
              <xm:f>ACTIVIDADES!L312:U312</xm:f>
              <xm:sqref>AC312</xm:sqref>
            </x14:sparkline>
            <x14:sparkline>
              <xm:f>ACTIVIDADES!L313:U313</xm:f>
              <xm:sqref>AC313</xm:sqref>
            </x14:sparkline>
            <x14:sparkline>
              <xm:f>ACTIVIDADES!L314:U314</xm:f>
              <xm:sqref>AC314</xm:sqref>
            </x14:sparkline>
            <x14:sparkline>
              <xm:f>ACTIVIDADES!L315:U315</xm:f>
              <xm:sqref>AC315</xm:sqref>
            </x14:sparkline>
            <x14:sparkline>
              <xm:f>ACTIVIDADES!L316:U316</xm:f>
              <xm:sqref>AC316</xm:sqref>
            </x14:sparkline>
            <x14:sparkline>
              <xm:f>ACTIVIDADES!L317:U317</xm:f>
              <xm:sqref>AC317</xm:sqref>
            </x14:sparkline>
            <x14:sparkline>
              <xm:f>ACTIVIDADES!L318:U318</xm:f>
              <xm:sqref>AC318</xm:sqref>
            </x14:sparkline>
            <x14:sparkline>
              <xm:f>ACTIVIDADES!L319:U319</xm:f>
              <xm:sqref>AC319</xm:sqref>
            </x14:sparkline>
            <x14:sparkline>
              <xm:f>ACTIVIDADES!L320:U320</xm:f>
              <xm:sqref>AC320</xm:sqref>
            </x14:sparkline>
            <x14:sparkline>
              <xm:f>ACTIVIDADES!L321:U321</xm:f>
              <xm:sqref>AC321</xm:sqref>
            </x14:sparkline>
            <x14:sparkline>
              <xm:f>ACTIVIDADES!L322:U322</xm:f>
              <xm:sqref>AC322</xm:sqref>
            </x14:sparkline>
            <x14:sparkline>
              <xm:f>ACTIVIDADES!L323:U323</xm:f>
              <xm:sqref>AC323</xm:sqref>
            </x14:sparkline>
            <x14:sparkline>
              <xm:f>ACTIVIDADES!L324:U324</xm:f>
              <xm:sqref>AC324</xm:sqref>
            </x14:sparkline>
            <x14:sparkline>
              <xm:f>ACTIVIDADES!L325:U325</xm:f>
              <xm:sqref>AC325</xm:sqref>
            </x14:sparkline>
            <x14:sparkline>
              <xm:f>ACTIVIDADES!L326:U326</xm:f>
              <xm:sqref>AC326</xm:sqref>
            </x14:sparkline>
            <x14:sparkline>
              <xm:f>ACTIVIDADES!L327:U327</xm:f>
              <xm:sqref>AC327</xm:sqref>
            </x14:sparkline>
            <x14:sparkline>
              <xm:f>ACTIVIDADES!L328:U328</xm:f>
              <xm:sqref>AC328</xm:sqref>
            </x14:sparkline>
            <x14:sparkline>
              <xm:f>ACTIVIDADES!L329:U329</xm:f>
              <xm:sqref>AC329</xm:sqref>
            </x14:sparkline>
            <x14:sparkline>
              <xm:f>ACTIVIDADES!L330:U330</xm:f>
              <xm:sqref>AC330</xm:sqref>
            </x14:sparkline>
            <x14:sparkline>
              <xm:f>ACTIVIDADES!L331:U331</xm:f>
              <xm:sqref>AC331</xm:sqref>
            </x14:sparkline>
            <x14:sparkline>
              <xm:f>ACTIVIDADES!L332:U332</xm:f>
              <xm:sqref>AC332</xm:sqref>
            </x14:sparkline>
            <x14:sparkline>
              <xm:f>ACTIVIDADES!L333:U333</xm:f>
              <xm:sqref>AC333</xm:sqref>
            </x14:sparkline>
            <x14:sparkline>
              <xm:f>ACTIVIDADES!L334:U334</xm:f>
              <xm:sqref>AC334</xm:sqref>
            </x14:sparkline>
            <x14:sparkline>
              <xm:f>ACTIVIDADES!L335:U335</xm:f>
              <xm:sqref>AC335</xm:sqref>
            </x14:sparkline>
            <x14:sparkline>
              <xm:f>ACTIVIDADES!L336:U336</xm:f>
              <xm:sqref>AC336</xm:sqref>
            </x14:sparkline>
            <x14:sparkline>
              <xm:f>ACTIVIDADES!L337:U337</xm:f>
              <xm:sqref>AC337</xm:sqref>
            </x14:sparkline>
            <x14:sparkline>
              <xm:f>ACTIVIDADES!L338:U338</xm:f>
              <xm:sqref>AC338</xm:sqref>
            </x14:sparkline>
            <x14:sparkline>
              <xm:f>ACTIVIDADES!L339:U339</xm:f>
              <xm:sqref>AC339</xm:sqref>
            </x14:sparkline>
            <x14:sparkline>
              <xm:f>ACTIVIDADES!L340:U340</xm:f>
              <xm:sqref>AC340</xm:sqref>
            </x14:sparkline>
            <x14:sparkline>
              <xm:f>ACTIVIDADES!L341:U341</xm:f>
              <xm:sqref>AC341</xm:sqref>
            </x14:sparkline>
            <x14:sparkline>
              <xm:f>ACTIVIDADES!L342:U342</xm:f>
              <xm:sqref>AC342</xm:sqref>
            </x14:sparkline>
            <x14:sparkline>
              <xm:f>ACTIVIDADES!L343:U343</xm:f>
              <xm:sqref>AC343</xm:sqref>
            </x14:sparkline>
            <x14:sparkline>
              <xm:f>ACTIVIDADES!L344:U344</xm:f>
              <xm:sqref>AC344</xm:sqref>
            </x14:sparkline>
            <x14:sparkline>
              <xm:f>ACTIVIDADES!L345:U345</xm:f>
              <xm:sqref>AC345</xm:sqref>
            </x14:sparkline>
            <x14:sparkline>
              <xm:f>ACTIVIDADES!L346:U346</xm:f>
              <xm:sqref>AC346</xm:sqref>
            </x14:sparkline>
            <x14:sparkline>
              <xm:f>ACTIVIDADES!L347:U347</xm:f>
              <xm:sqref>AC347</xm:sqref>
            </x14:sparkline>
            <x14:sparkline>
              <xm:f>ACTIVIDADES!L348:U348</xm:f>
              <xm:sqref>AC348</xm:sqref>
            </x14:sparkline>
            <x14:sparkline>
              <xm:f>ACTIVIDADES!L349:U349</xm:f>
              <xm:sqref>AC349</xm:sqref>
            </x14:sparkline>
            <x14:sparkline>
              <xm:f>ACTIVIDADES!L350:U350</xm:f>
              <xm:sqref>AC350</xm:sqref>
            </x14:sparkline>
            <x14:sparkline>
              <xm:f>ACTIVIDADES!L351:U351</xm:f>
              <xm:sqref>AC351</xm:sqref>
            </x14:sparkline>
            <x14:sparkline>
              <xm:f>ACTIVIDADES!L352:U352</xm:f>
              <xm:sqref>AC352</xm:sqref>
            </x14:sparkline>
            <x14:sparkline>
              <xm:f>ACTIVIDADES!L353:U353</xm:f>
              <xm:sqref>AC353</xm:sqref>
            </x14:sparkline>
            <x14:sparkline>
              <xm:f>ACTIVIDADES!L354:U354</xm:f>
              <xm:sqref>AC354</xm:sqref>
            </x14:sparkline>
            <x14:sparkline>
              <xm:f>ACTIVIDADES!L355:U355</xm:f>
              <xm:sqref>AC355</xm:sqref>
            </x14:sparkline>
            <x14:sparkline>
              <xm:f>ACTIVIDADES!L356:U356</xm:f>
              <xm:sqref>AC356</xm:sqref>
            </x14:sparkline>
            <x14:sparkline>
              <xm:f>ACTIVIDADES!L357:U357</xm:f>
              <xm:sqref>AC357</xm:sqref>
            </x14:sparkline>
            <x14:sparkline>
              <xm:f>ACTIVIDADES!L358:U358</xm:f>
              <xm:sqref>AC358</xm:sqref>
            </x14:sparkline>
            <x14:sparkline>
              <xm:f>ACTIVIDADES!L359:U359</xm:f>
              <xm:sqref>AC359</xm:sqref>
            </x14:sparkline>
            <x14:sparkline>
              <xm:f>ACTIVIDADES!L360:U360</xm:f>
              <xm:sqref>AC360</xm:sqref>
            </x14:sparkline>
            <x14:sparkline>
              <xm:f>ACTIVIDADES!L361:U361</xm:f>
              <xm:sqref>AC361</xm:sqref>
            </x14:sparkline>
            <x14:sparkline>
              <xm:f>ACTIVIDADES!L362:U362</xm:f>
              <xm:sqref>AC362</xm:sqref>
            </x14:sparkline>
            <x14:sparkline>
              <xm:f>ACTIVIDADES!L363:U363</xm:f>
              <xm:sqref>AC363</xm:sqref>
            </x14:sparkline>
            <x14:sparkline>
              <xm:f>ACTIVIDADES!L364:U364</xm:f>
              <xm:sqref>AC364</xm:sqref>
            </x14:sparkline>
            <x14:sparkline>
              <xm:f>ACTIVIDADES!L365:U365</xm:f>
              <xm:sqref>AC365</xm:sqref>
            </x14:sparkline>
            <x14:sparkline>
              <xm:f>ACTIVIDADES!L366:U366</xm:f>
              <xm:sqref>AC366</xm:sqref>
            </x14:sparkline>
            <x14:sparkline>
              <xm:f>ACTIVIDADES!L367:U367</xm:f>
              <xm:sqref>AC367</xm:sqref>
            </x14:sparkline>
            <x14:sparkline>
              <xm:f>ACTIVIDADES!L368:U368</xm:f>
              <xm:sqref>AC368</xm:sqref>
            </x14:sparkline>
            <x14:sparkline>
              <xm:f>ACTIVIDADES!L369:U369</xm:f>
              <xm:sqref>AC369</xm:sqref>
            </x14:sparkline>
            <x14:sparkline>
              <xm:f>ACTIVIDADES!L370:U370</xm:f>
              <xm:sqref>AC370</xm:sqref>
            </x14:sparkline>
            <x14:sparkline>
              <xm:f>ACTIVIDADES!L371:U371</xm:f>
              <xm:sqref>AC371</xm:sqref>
            </x14:sparkline>
            <x14:sparkline>
              <xm:f>ACTIVIDADES!L372:U372</xm:f>
              <xm:sqref>AC372</xm:sqref>
            </x14:sparkline>
            <x14:sparkline>
              <xm:f>ACTIVIDADES!L373:U373</xm:f>
              <xm:sqref>AC373</xm:sqref>
            </x14:sparkline>
            <x14:sparkline>
              <xm:f>ACTIVIDADES!L374:U374</xm:f>
              <xm:sqref>AC374</xm:sqref>
            </x14:sparkline>
            <x14:sparkline>
              <xm:f>ACTIVIDADES!L375:U375</xm:f>
              <xm:sqref>AC375</xm:sqref>
            </x14:sparkline>
            <x14:sparkline>
              <xm:f>ACTIVIDADES!L376:U376</xm:f>
              <xm:sqref>AC376</xm:sqref>
            </x14:sparkline>
            <x14:sparkline>
              <xm:f>ACTIVIDADES!L377:U377</xm:f>
              <xm:sqref>AC377</xm:sqref>
            </x14:sparkline>
            <x14:sparkline>
              <xm:f>ACTIVIDADES!L378:U378</xm:f>
              <xm:sqref>AC378</xm:sqref>
            </x14:sparkline>
            <x14:sparkline>
              <xm:f>ACTIVIDADES!L379:U379</xm:f>
              <xm:sqref>AC379</xm:sqref>
            </x14:sparkline>
            <x14:sparkline>
              <xm:f>ACTIVIDADES!L380:U380</xm:f>
              <xm:sqref>AC380</xm:sqref>
            </x14:sparkline>
            <x14:sparkline>
              <xm:f>ACTIVIDADES!L381:U381</xm:f>
              <xm:sqref>AC381</xm:sqref>
            </x14:sparkline>
            <x14:sparkline>
              <xm:f>ACTIVIDADES!L382:U382</xm:f>
              <xm:sqref>AC382</xm:sqref>
            </x14:sparkline>
            <x14:sparkline>
              <xm:f>ACTIVIDADES!L383:U383</xm:f>
              <xm:sqref>AC383</xm:sqref>
            </x14:sparkline>
            <x14:sparkline>
              <xm:f>ACTIVIDADES!L384:U384</xm:f>
              <xm:sqref>AC384</xm:sqref>
            </x14:sparkline>
            <x14:sparkline>
              <xm:f>ACTIVIDADES!L385:U385</xm:f>
              <xm:sqref>AC385</xm:sqref>
            </x14:sparkline>
            <x14:sparkline>
              <xm:f>ACTIVIDADES!L386:U386</xm:f>
              <xm:sqref>AC386</xm:sqref>
            </x14:sparkline>
            <x14:sparkline>
              <xm:f>ACTIVIDADES!L387:U387</xm:f>
              <xm:sqref>AC387</xm:sqref>
            </x14:sparkline>
            <x14:sparkline>
              <xm:f>ACTIVIDADES!L388:U388</xm:f>
              <xm:sqref>AC388</xm:sqref>
            </x14:sparkline>
            <x14:sparkline>
              <xm:f>ACTIVIDADES!L389:U389</xm:f>
              <xm:sqref>AC389</xm:sqref>
            </x14:sparkline>
            <x14:sparkline>
              <xm:f>ACTIVIDADES!L390:U390</xm:f>
              <xm:sqref>AC390</xm:sqref>
            </x14:sparkline>
            <x14:sparkline>
              <xm:f>ACTIVIDADES!L391:U391</xm:f>
              <xm:sqref>AC391</xm:sqref>
            </x14:sparkline>
            <x14:sparkline>
              <xm:f>ACTIVIDADES!L392:U392</xm:f>
              <xm:sqref>AC392</xm:sqref>
            </x14:sparkline>
            <x14:sparkline>
              <xm:f>ACTIVIDADES!L393:U393</xm:f>
              <xm:sqref>AC393</xm:sqref>
            </x14:sparkline>
            <x14:sparkline>
              <xm:f>ACTIVIDADES!L394:U394</xm:f>
              <xm:sqref>AC394</xm:sqref>
            </x14:sparkline>
            <x14:sparkline>
              <xm:f>ACTIVIDADES!L395:U395</xm:f>
              <xm:sqref>AC395</xm:sqref>
            </x14:sparkline>
            <x14:sparkline>
              <xm:f>ACTIVIDADES!L396:U396</xm:f>
              <xm:sqref>AC396</xm:sqref>
            </x14:sparkline>
            <x14:sparkline>
              <xm:f>ACTIVIDADES!L397:U397</xm:f>
              <xm:sqref>AC397</xm:sqref>
            </x14:sparkline>
            <x14:sparkline>
              <xm:f>ACTIVIDADES!L398:U398</xm:f>
              <xm:sqref>AC398</xm:sqref>
            </x14:sparkline>
            <x14:sparkline>
              <xm:f>ACTIVIDADES!L399:U399</xm:f>
              <xm:sqref>AC399</xm:sqref>
            </x14:sparkline>
            <x14:sparkline>
              <xm:f>ACTIVIDADES!L400:U400</xm:f>
              <xm:sqref>AC400</xm:sqref>
            </x14:sparkline>
            <x14:sparkline>
              <xm:f>ACTIVIDADES!L401:U401</xm:f>
              <xm:sqref>AC401</xm:sqref>
            </x14:sparkline>
            <x14:sparkline>
              <xm:f>ACTIVIDADES!L402:U402</xm:f>
              <xm:sqref>AC402</xm:sqref>
            </x14:sparkline>
            <x14:sparkline>
              <xm:f>ACTIVIDADES!L403:U403</xm:f>
              <xm:sqref>AC403</xm:sqref>
            </x14:sparkline>
            <x14:sparkline>
              <xm:f>ACTIVIDADES!L404:U404</xm:f>
              <xm:sqref>AC404</xm:sqref>
            </x14:sparkline>
            <x14:sparkline>
              <xm:f>ACTIVIDADES!L405:U405</xm:f>
              <xm:sqref>AC405</xm:sqref>
            </x14:sparkline>
            <x14:sparkline>
              <xm:f>ACTIVIDADES!L406:U406</xm:f>
              <xm:sqref>AC406</xm:sqref>
            </x14:sparkline>
            <x14:sparkline>
              <xm:f>ACTIVIDADES!L407:U407</xm:f>
              <xm:sqref>AC407</xm:sqref>
            </x14:sparkline>
            <x14:sparkline>
              <xm:f>ACTIVIDADES!L408:U408</xm:f>
              <xm:sqref>AC408</xm:sqref>
            </x14:sparkline>
            <x14:sparkline>
              <xm:f>ACTIVIDADES!L409:U409</xm:f>
              <xm:sqref>AC409</xm:sqref>
            </x14:sparkline>
            <x14:sparkline>
              <xm:f>ACTIVIDADES!L410:U410</xm:f>
              <xm:sqref>AC410</xm:sqref>
            </x14:sparkline>
            <x14:sparkline>
              <xm:f>ACTIVIDADES!L411:U411</xm:f>
              <xm:sqref>AC411</xm:sqref>
            </x14:sparkline>
            <x14:sparkline>
              <xm:f>ACTIVIDADES!L412:U412</xm:f>
              <xm:sqref>AC412</xm:sqref>
            </x14:sparkline>
            <x14:sparkline>
              <xm:f>ACTIVIDADES!L413:U413</xm:f>
              <xm:sqref>AC413</xm:sqref>
            </x14:sparkline>
            <x14:sparkline>
              <xm:f>ACTIVIDADES!L414:U414</xm:f>
              <xm:sqref>AC414</xm:sqref>
            </x14:sparkline>
            <x14:sparkline>
              <xm:f>ACTIVIDADES!L415:U415</xm:f>
              <xm:sqref>AC415</xm:sqref>
            </x14:sparkline>
            <x14:sparkline>
              <xm:f>ACTIVIDADES!L416:U416</xm:f>
              <xm:sqref>AC416</xm:sqref>
            </x14:sparkline>
            <x14:sparkline>
              <xm:f>ACTIVIDADES!L417:U417</xm:f>
              <xm:sqref>AC417</xm:sqref>
            </x14:sparkline>
            <x14:sparkline>
              <xm:f>ACTIVIDADES!L418:U418</xm:f>
              <xm:sqref>AC418</xm:sqref>
            </x14:sparkline>
            <x14:sparkline>
              <xm:f>ACTIVIDADES!L419:U419</xm:f>
              <xm:sqref>AC419</xm:sqref>
            </x14:sparkline>
            <x14:sparkline>
              <xm:f>ACTIVIDADES!L420:U420</xm:f>
              <xm:sqref>AC420</xm:sqref>
            </x14:sparkline>
            <x14:sparkline>
              <xm:f>ACTIVIDADES!L421:U421</xm:f>
              <xm:sqref>AC421</xm:sqref>
            </x14:sparkline>
            <x14:sparkline>
              <xm:f>ACTIVIDADES!L422:U422</xm:f>
              <xm:sqref>AC422</xm:sqref>
            </x14:sparkline>
            <x14:sparkline>
              <xm:f>ACTIVIDADES!L423:U423</xm:f>
              <xm:sqref>AC423</xm:sqref>
            </x14:sparkline>
            <x14:sparkline>
              <xm:f>ACTIVIDADES!L424:U424</xm:f>
              <xm:sqref>AC424</xm:sqref>
            </x14:sparkline>
            <x14:sparkline>
              <xm:f>ACTIVIDADES!L425:U425</xm:f>
              <xm:sqref>AC425</xm:sqref>
            </x14:sparkline>
            <x14:sparkline>
              <xm:f>ACTIVIDADES!L426:U426</xm:f>
              <xm:sqref>AC426</xm:sqref>
            </x14:sparkline>
            <x14:sparkline>
              <xm:f>ACTIVIDADES!L427:U427</xm:f>
              <xm:sqref>AC427</xm:sqref>
            </x14:sparkline>
            <x14:sparkline>
              <xm:f>ACTIVIDADES!L428:U428</xm:f>
              <xm:sqref>AC428</xm:sqref>
            </x14:sparkline>
            <x14:sparkline>
              <xm:f>ACTIVIDADES!L429:U429</xm:f>
              <xm:sqref>AC429</xm:sqref>
            </x14:sparkline>
            <x14:sparkline>
              <xm:f>ACTIVIDADES!L430:U430</xm:f>
              <xm:sqref>AC430</xm:sqref>
            </x14:sparkline>
            <x14:sparkline>
              <xm:f>ACTIVIDADES!L431:U431</xm:f>
              <xm:sqref>AC431</xm:sqref>
            </x14:sparkline>
            <x14:sparkline>
              <xm:f>ACTIVIDADES!L432:U432</xm:f>
              <xm:sqref>AC432</xm:sqref>
            </x14:sparkline>
            <x14:sparkline>
              <xm:f>ACTIVIDADES!L433:U433</xm:f>
              <xm:sqref>AC433</xm:sqref>
            </x14:sparkline>
            <x14:sparkline>
              <xm:f>ACTIVIDADES!L434:U434</xm:f>
              <xm:sqref>AC434</xm:sqref>
            </x14:sparkline>
            <x14:sparkline>
              <xm:f>ACTIVIDADES!L435:U435</xm:f>
              <xm:sqref>AC435</xm:sqref>
            </x14:sparkline>
            <x14:sparkline>
              <xm:f>ACTIVIDADES!L436:U436</xm:f>
              <xm:sqref>AC436</xm:sqref>
            </x14:sparkline>
            <x14:sparkline>
              <xm:f>ACTIVIDADES!L437:U437</xm:f>
              <xm:sqref>AC437</xm:sqref>
            </x14:sparkline>
            <x14:sparkline>
              <xm:f>ACTIVIDADES!L438:U438</xm:f>
              <xm:sqref>AC438</xm:sqref>
            </x14:sparkline>
            <x14:sparkline>
              <xm:f>ACTIVIDADES!L439:U439</xm:f>
              <xm:sqref>AC439</xm:sqref>
            </x14:sparkline>
            <x14:sparkline>
              <xm:f>ACTIVIDADES!L440:U440</xm:f>
              <xm:sqref>AC440</xm:sqref>
            </x14:sparkline>
            <x14:sparkline>
              <xm:f>ACTIVIDADES!L441:U441</xm:f>
              <xm:sqref>AC441</xm:sqref>
            </x14:sparkline>
            <x14:sparkline>
              <xm:f>ACTIVIDADES!L442:U442</xm:f>
              <xm:sqref>AC442</xm:sqref>
            </x14:sparkline>
            <x14:sparkline>
              <xm:f>ACTIVIDADES!L443:U443</xm:f>
              <xm:sqref>AC443</xm:sqref>
            </x14:sparkline>
            <x14:sparkline>
              <xm:f>ACTIVIDADES!L444:U444</xm:f>
              <xm:sqref>AC444</xm:sqref>
            </x14:sparkline>
            <x14:sparkline>
              <xm:f>ACTIVIDADES!L445:U445</xm:f>
              <xm:sqref>AC445</xm:sqref>
            </x14:sparkline>
            <x14:sparkline>
              <xm:f>ACTIVIDADES!L446:U446</xm:f>
              <xm:sqref>AC446</xm:sqref>
            </x14:sparkline>
            <x14:sparkline>
              <xm:f>ACTIVIDADES!L447:U447</xm:f>
              <xm:sqref>AC447</xm:sqref>
            </x14:sparkline>
            <x14:sparkline>
              <xm:f>ACTIVIDADES!L448:U448</xm:f>
              <xm:sqref>AC448</xm:sqref>
            </x14:sparkline>
            <x14:sparkline>
              <xm:f>ACTIVIDADES!L449:U449</xm:f>
              <xm:sqref>AC449</xm:sqref>
            </x14:sparkline>
            <x14:sparkline>
              <xm:f>ACTIVIDADES!L450:U450</xm:f>
              <xm:sqref>AC450</xm:sqref>
            </x14:sparkline>
            <x14:sparkline>
              <xm:f>ACTIVIDADES!L451:U451</xm:f>
              <xm:sqref>AC451</xm:sqref>
            </x14:sparkline>
            <x14:sparkline>
              <xm:f>ACTIVIDADES!L452:U452</xm:f>
              <xm:sqref>AC452</xm:sqref>
            </x14:sparkline>
            <x14:sparkline>
              <xm:f>ACTIVIDADES!L453:U453</xm:f>
              <xm:sqref>AC453</xm:sqref>
            </x14:sparkline>
            <x14:sparkline>
              <xm:f>ACTIVIDADES!L454:U454</xm:f>
              <xm:sqref>AC454</xm:sqref>
            </x14:sparkline>
            <x14:sparkline>
              <xm:f>ACTIVIDADES!L455:U455</xm:f>
              <xm:sqref>AC455</xm:sqref>
            </x14:sparkline>
            <x14:sparkline>
              <xm:f>ACTIVIDADES!L456:U456</xm:f>
              <xm:sqref>AC456</xm:sqref>
            </x14:sparkline>
            <x14:sparkline>
              <xm:f>ACTIVIDADES!L457:U457</xm:f>
              <xm:sqref>AC457</xm:sqref>
            </x14:sparkline>
            <x14:sparkline>
              <xm:f>ACTIVIDADES!L458:U458</xm:f>
              <xm:sqref>AC458</xm:sqref>
            </x14:sparkline>
            <x14:sparkline>
              <xm:f>ACTIVIDADES!L459:U459</xm:f>
              <xm:sqref>AC459</xm:sqref>
            </x14:sparkline>
            <x14:sparkline>
              <xm:f>ACTIVIDADES!L460:U460</xm:f>
              <xm:sqref>AC460</xm:sqref>
            </x14:sparkline>
            <x14:sparkline>
              <xm:f>ACTIVIDADES!L461:U461</xm:f>
              <xm:sqref>AC461</xm:sqref>
            </x14:sparkline>
            <x14:sparkline>
              <xm:f>ACTIVIDADES!L462:U462</xm:f>
              <xm:sqref>AC462</xm:sqref>
            </x14:sparkline>
            <x14:sparkline>
              <xm:f>ACTIVIDADES!L463:U463</xm:f>
              <xm:sqref>AC463</xm:sqref>
            </x14:sparkline>
            <x14:sparkline>
              <xm:f>ACTIVIDADES!L464:U464</xm:f>
              <xm:sqref>AC464</xm:sqref>
            </x14:sparkline>
            <x14:sparkline>
              <xm:f>ACTIVIDADES!L465:U465</xm:f>
              <xm:sqref>AC465</xm:sqref>
            </x14:sparkline>
            <x14:sparkline>
              <xm:f>ACTIVIDADES!L466:U466</xm:f>
              <xm:sqref>AC466</xm:sqref>
            </x14:sparkline>
            <x14:sparkline>
              <xm:f>ACTIVIDADES!L467:U467</xm:f>
              <xm:sqref>AC467</xm:sqref>
            </x14:sparkline>
            <x14:sparkline>
              <xm:f>ACTIVIDADES!L468:U468</xm:f>
              <xm:sqref>AC468</xm:sqref>
            </x14:sparkline>
            <x14:sparkline>
              <xm:f>ACTIVIDADES!L469:U469</xm:f>
              <xm:sqref>AC469</xm:sqref>
            </x14:sparkline>
            <x14:sparkline>
              <xm:f>ACTIVIDADES!L470:U470</xm:f>
              <xm:sqref>AC470</xm:sqref>
            </x14:sparkline>
            <x14:sparkline>
              <xm:f>ACTIVIDADES!L471:U471</xm:f>
              <xm:sqref>AC471</xm:sqref>
            </x14:sparkline>
            <x14:sparkline>
              <xm:f>ACTIVIDADES!L472:U472</xm:f>
              <xm:sqref>AC472</xm:sqref>
            </x14:sparkline>
            <x14:sparkline>
              <xm:f>ACTIVIDADES!L473:U473</xm:f>
              <xm:sqref>AC473</xm:sqref>
            </x14:sparkline>
            <x14:sparkline>
              <xm:f>ACTIVIDADES!L474:U474</xm:f>
              <xm:sqref>AC474</xm:sqref>
            </x14:sparkline>
            <x14:sparkline>
              <xm:f>ACTIVIDADES!L475:U475</xm:f>
              <xm:sqref>AC475</xm:sqref>
            </x14:sparkline>
            <x14:sparkline>
              <xm:f>ACTIVIDADES!L476:U476</xm:f>
              <xm:sqref>AC476</xm:sqref>
            </x14:sparkline>
            <x14:sparkline>
              <xm:f>ACTIVIDADES!L477:U477</xm:f>
              <xm:sqref>AC477</xm:sqref>
            </x14:sparkline>
            <x14:sparkline>
              <xm:f>ACTIVIDADES!L478:U478</xm:f>
              <xm:sqref>AC478</xm:sqref>
            </x14:sparkline>
            <x14:sparkline>
              <xm:f>ACTIVIDADES!L479:U479</xm:f>
              <xm:sqref>AC479</xm:sqref>
            </x14:sparkline>
            <x14:sparkline>
              <xm:f>ACTIVIDADES!L480:U480</xm:f>
              <xm:sqref>AC480</xm:sqref>
            </x14:sparkline>
            <x14:sparkline>
              <xm:f>ACTIVIDADES!L481:U481</xm:f>
              <xm:sqref>AC481</xm:sqref>
            </x14:sparkline>
            <x14:sparkline>
              <xm:f>ACTIVIDADES!L482:U482</xm:f>
              <xm:sqref>AC482</xm:sqref>
            </x14:sparkline>
            <x14:sparkline>
              <xm:f>ACTIVIDADES!L483:U483</xm:f>
              <xm:sqref>AC483</xm:sqref>
            </x14:sparkline>
            <x14:sparkline>
              <xm:f>ACTIVIDADES!L484:U484</xm:f>
              <xm:sqref>AC484</xm:sqref>
            </x14:sparkline>
            <x14:sparkline>
              <xm:f>ACTIVIDADES!L485:U485</xm:f>
              <xm:sqref>AC485</xm:sqref>
            </x14:sparkline>
            <x14:sparkline>
              <xm:f>ACTIVIDADES!L486:U486</xm:f>
              <xm:sqref>AC486</xm:sqref>
            </x14:sparkline>
            <x14:sparkline>
              <xm:f>ACTIVIDADES!L487:U487</xm:f>
              <xm:sqref>AC487</xm:sqref>
            </x14:sparkline>
            <x14:sparkline>
              <xm:f>ACTIVIDADES!L488:U488</xm:f>
              <xm:sqref>AC488</xm:sqref>
            </x14:sparkline>
            <x14:sparkline>
              <xm:f>ACTIVIDADES!L489:U489</xm:f>
              <xm:sqref>AC489</xm:sqref>
            </x14:sparkline>
            <x14:sparkline>
              <xm:f>ACTIVIDADES!L490:U490</xm:f>
              <xm:sqref>AC490</xm:sqref>
            </x14:sparkline>
            <x14:sparkline>
              <xm:f>ACTIVIDADES!L491:U491</xm:f>
              <xm:sqref>AC491</xm:sqref>
            </x14:sparkline>
            <x14:sparkline>
              <xm:f>ACTIVIDADES!L492:U492</xm:f>
              <xm:sqref>AC492</xm:sqref>
            </x14:sparkline>
            <x14:sparkline>
              <xm:f>ACTIVIDADES!L493:U493</xm:f>
              <xm:sqref>AC493</xm:sqref>
            </x14:sparkline>
            <x14:sparkline>
              <xm:f>ACTIVIDADES!L494:U494</xm:f>
              <xm:sqref>AC494</xm:sqref>
            </x14:sparkline>
            <x14:sparkline>
              <xm:f>ACTIVIDADES!L495:U495</xm:f>
              <xm:sqref>AC495</xm:sqref>
            </x14:sparkline>
            <x14:sparkline>
              <xm:f>ACTIVIDADES!L496:U496</xm:f>
              <xm:sqref>AC496</xm:sqref>
            </x14:sparkline>
            <x14:sparkline>
              <xm:f>ACTIVIDADES!L497:U497</xm:f>
              <xm:sqref>AC497</xm:sqref>
            </x14:sparkline>
            <x14:sparkline>
              <xm:f>ACTIVIDADES!L498:U498</xm:f>
              <xm:sqref>AC498</xm:sqref>
            </x14:sparkline>
            <x14:sparkline>
              <xm:f>ACTIVIDADES!L499:U499</xm:f>
              <xm:sqref>AC499</xm:sqref>
            </x14:sparkline>
            <x14:sparkline>
              <xm:f>ACTIVIDADES!L500:U500</xm:f>
              <xm:sqref>AC500</xm:sqref>
            </x14:sparkline>
            <x14:sparkline>
              <xm:f>ACTIVIDADES!L501:U501</xm:f>
              <xm:sqref>AC501</xm:sqref>
            </x14:sparkline>
            <x14:sparkline>
              <xm:f>ACTIVIDADES!L502:U502</xm:f>
              <xm:sqref>AC502</xm:sqref>
            </x14:sparkline>
            <x14:sparkline>
              <xm:f>ACTIVIDADES!L503:U503</xm:f>
              <xm:sqref>AC503</xm:sqref>
            </x14:sparkline>
            <x14:sparkline>
              <xm:f>ACTIVIDADES!L504:U504</xm:f>
              <xm:sqref>AC504</xm:sqref>
            </x14:sparkline>
            <x14:sparkline>
              <xm:f>ACTIVIDADES!L505:U505</xm:f>
              <xm:sqref>AC505</xm:sqref>
            </x14:sparkline>
            <x14:sparkline>
              <xm:f>ACTIVIDADES!L506:U506</xm:f>
              <xm:sqref>AC506</xm:sqref>
            </x14:sparkline>
            <x14:sparkline>
              <xm:f>ACTIVIDADES!L507:U507</xm:f>
              <xm:sqref>AC507</xm:sqref>
            </x14:sparkline>
            <x14:sparkline>
              <xm:f>ACTIVIDADES!L508:U508</xm:f>
              <xm:sqref>AC508</xm:sqref>
            </x14:sparkline>
            <x14:sparkline>
              <xm:f>ACTIVIDADES!L509:U509</xm:f>
              <xm:sqref>AC509</xm:sqref>
            </x14:sparkline>
            <x14:sparkline>
              <xm:f>ACTIVIDADES!L510:U510</xm:f>
              <xm:sqref>AC510</xm:sqref>
            </x14:sparkline>
            <x14:sparkline>
              <xm:f>ACTIVIDADES!L511:U511</xm:f>
              <xm:sqref>AC511</xm:sqref>
            </x14:sparkline>
            <x14:sparkline>
              <xm:f>ACTIVIDADES!L512:U512</xm:f>
              <xm:sqref>AC512</xm:sqref>
            </x14:sparkline>
            <x14:sparkline>
              <xm:f>ACTIVIDADES!L513:U513</xm:f>
              <xm:sqref>AC513</xm:sqref>
            </x14:sparkline>
            <x14:sparkline>
              <xm:f>ACTIVIDADES!L514:U514</xm:f>
              <xm:sqref>AC514</xm:sqref>
            </x14:sparkline>
            <x14:sparkline>
              <xm:f>ACTIVIDADES!L515:U515</xm:f>
              <xm:sqref>AC515</xm:sqref>
            </x14:sparkline>
            <x14:sparkline>
              <xm:f>ACTIVIDADES!L516:U516</xm:f>
              <xm:sqref>AC516</xm:sqref>
            </x14:sparkline>
            <x14:sparkline>
              <xm:f>ACTIVIDADES!L517:U517</xm:f>
              <xm:sqref>AC517</xm:sqref>
            </x14:sparkline>
            <x14:sparkline>
              <xm:f>ACTIVIDADES!L518:U518</xm:f>
              <xm:sqref>AC518</xm:sqref>
            </x14:sparkline>
            <x14:sparkline>
              <xm:f>ACTIVIDADES!L519:U519</xm:f>
              <xm:sqref>AC519</xm:sqref>
            </x14:sparkline>
            <x14:sparkline>
              <xm:f>ACTIVIDADES!L520:U520</xm:f>
              <xm:sqref>AC520</xm:sqref>
            </x14:sparkline>
            <x14:sparkline>
              <xm:f>ACTIVIDADES!L521:U521</xm:f>
              <xm:sqref>AC521</xm:sqref>
            </x14:sparkline>
            <x14:sparkline>
              <xm:f>ACTIVIDADES!L522:U522</xm:f>
              <xm:sqref>AC522</xm:sqref>
            </x14:sparkline>
            <x14:sparkline>
              <xm:f>ACTIVIDADES!L523:U523</xm:f>
              <xm:sqref>AC523</xm:sqref>
            </x14:sparkline>
            <x14:sparkline>
              <xm:f>ACTIVIDADES!L524:U524</xm:f>
              <xm:sqref>AC524</xm:sqref>
            </x14:sparkline>
            <x14:sparkline>
              <xm:f>ACTIVIDADES!L525:U525</xm:f>
              <xm:sqref>AC525</xm:sqref>
            </x14:sparkline>
            <x14:sparkline>
              <xm:f>ACTIVIDADES!L526:U526</xm:f>
              <xm:sqref>AC526</xm:sqref>
            </x14:sparkline>
            <x14:sparkline>
              <xm:f>ACTIVIDADES!L527:U527</xm:f>
              <xm:sqref>AC527</xm:sqref>
            </x14:sparkline>
            <x14:sparkline>
              <xm:f>ACTIVIDADES!L528:U528</xm:f>
              <xm:sqref>AC528</xm:sqref>
            </x14:sparkline>
            <x14:sparkline>
              <xm:f>ACTIVIDADES!L529:U529</xm:f>
              <xm:sqref>AC529</xm:sqref>
            </x14:sparkline>
            <x14:sparkline>
              <xm:f>ACTIVIDADES!L530:U530</xm:f>
              <xm:sqref>AC530</xm:sqref>
            </x14:sparkline>
            <x14:sparkline>
              <xm:f>ACTIVIDADES!L531:U531</xm:f>
              <xm:sqref>AC531</xm:sqref>
            </x14:sparkline>
            <x14:sparkline>
              <xm:f>ACTIVIDADES!L532:U532</xm:f>
              <xm:sqref>AC532</xm:sqref>
            </x14:sparkline>
            <x14:sparkline>
              <xm:f>ACTIVIDADES!L533:U533</xm:f>
              <xm:sqref>AC533</xm:sqref>
            </x14:sparkline>
            <x14:sparkline>
              <xm:f>ACTIVIDADES!L534:U534</xm:f>
              <xm:sqref>AC534</xm:sqref>
            </x14:sparkline>
            <x14:sparkline>
              <xm:f>ACTIVIDADES!L535:U535</xm:f>
              <xm:sqref>AC535</xm:sqref>
            </x14:sparkline>
            <x14:sparkline>
              <xm:f>ACTIVIDADES!L536:U536</xm:f>
              <xm:sqref>AC536</xm:sqref>
            </x14:sparkline>
            <x14:sparkline>
              <xm:f>ACTIVIDADES!L537:U537</xm:f>
              <xm:sqref>AC537</xm:sqref>
            </x14:sparkline>
            <x14:sparkline>
              <xm:f>ACTIVIDADES!L538:U538</xm:f>
              <xm:sqref>AC538</xm:sqref>
            </x14:sparkline>
            <x14:sparkline>
              <xm:f>ACTIVIDADES!L539:U539</xm:f>
              <xm:sqref>AC539</xm:sqref>
            </x14:sparkline>
            <x14:sparkline>
              <xm:f>ACTIVIDADES!L540:U540</xm:f>
              <xm:sqref>AC540</xm:sqref>
            </x14:sparkline>
            <x14:sparkline>
              <xm:f>ACTIVIDADES!L541:U541</xm:f>
              <xm:sqref>AC541</xm:sqref>
            </x14:sparkline>
            <x14:sparkline>
              <xm:f>ACTIVIDADES!L542:U542</xm:f>
              <xm:sqref>AC542</xm:sqref>
            </x14:sparkline>
            <x14:sparkline>
              <xm:f>ACTIVIDADES!L543:U543</xm:f>
              <xm:sqref>AC543</xm:sqref>
            </x14:sparkline>
            <x14:sparkline>
              <xm:f>ACTIVIDADES!L544:U544</xm:f>
              <xm:sqref>AC544</xm:sqref>
            </x14:sparkline>
            <x14:sparkline>
              <xm:f>ACTIVIDADES!L545:U545</xm:f>
              <xm:sqref>AC545</xm:sqref>
            </x14:sparkline>
            <x14:sparkline>
              <xm:f>ACTIVIDADES!L546:U546</xm:f>
              <xm:sqref>AC546</xm:sqref>
            </x14:sparkline>
            <x14:sparkline>
              <xm:f>ACTIVIDADES!L547:U547</xm:f>
              <xm:sqref>AC547</xm:sqref>
            </x14:sparkline>
            <x14:sparkline>
              <xm:f>ACTIVIDADES!L548:U548</xm:f>
              <xm:sqref>AC548</xm:sqref>
            </x14:sparkline>
            <x14:sparkline>
              <xm:f>ACTIVIDADES!L549:U549</xm:f>
              <xm:sqref>AC549</xm:sqref>
            </x14:sparkline>
            <x14:sparkline>
              <xm:f>ACTIVIDADES!L550:U550</xm:f>
              <xm:sqref>AC550</xm:sqref>
            </x14:sparkline>
            <x14:sparkline>
              <xm:f>ACTIVIDADES!L551:U551</xm:f>
              <xm:sqref>AC551</xm:sqref>
            </x14:sparkline>
            <x14:sparkline>
              <xm:f>ACTIVIDADES!L552:U552</xm:f>
              <xm:sqref>AC552</xm:sqref>
            </x14:sparkline>
            <x14:sparkline>
              <xm:f>ACTIVIDADES!L553:U553</xm:f>
              <xm:sqref>AC553</xm:sqref>
            </x14:sparkline>
            <x14:sparkline>
              <xm:f>ACTIVIDADES!L554:U554</xm:f>
              <xm:sqref>AC554</xm:sqref>
            </x14:sparkline>
            <x14:sparkline>
              <xm:f>ACTIVIDADES!L555:U555</xm:f>
              <xm:sqref>AC555</xm:sqref>
            </x14:sparkline>
            <x14:sparkline>
              <xm:f>ACTIVIDADES!L556:U556</xm:f>
              <xm:sqref>AC556</xm:sqref>
            </x14:sparkline>
            <x14:sparkline>
              <xm:f>ACTIVIDADES!L557:U557</xm:f>
              <xm:sqref>AC557</xm:sqref>
            </x14:sparkline>
            <x14:sparkline>
              <xm:f>ACTIVIDADES!L558:U558</xm:f>
              <xm:sqref>AC558</xm:sqref>
            </x14:sparkline>
            <x14:sparkline>
              <xm:f>ACTIVIDADES!L559:U559</xm:f>
              <xm:sqref>AC559</xm:sqref>
            </x14:sparkline>
            <x14:sparkline>
              <xm:f>ACTIVIDADES!L560:U560</xm:f>
              <xm:sqref>AC560</xm:sqref>
            </x14:sparkline>
            <x14:sparkline>
              <xm:f>ACTIVIDADES!L561:U561</xm:f>
              <xm:sqref>AC561</xm:sqref>
            </x14:sparkline>
            <x14:sparkline>
              <xm:f>ACTIVIDADES!L562:U562</xm:f>
              <xm:sqref>AC562</xm:sqref>
            </x14:sparkline>
            <x14:sparkline>
              <xm:f>ACTIVIDADES!L563:U563</xm:f>
              <xm:sqref>AC563</xm:sqref>
            </x14:sparkline>
            <x14:sparkline>
              <xm:f>ACTIVIDADES!L564:U564</xm:f>
              <xm:sqref>AC564</xm:sqref>
            </x14:sparkline>
            <x14:sparkline>
              <xm:f>ACTIVIDADES!L565:U565</xm:f>
              <xm:sqref>AC565</xm:sqref>
            </x14:sparkline>
            <x14:sparkline>
              <xm:f>ACTIVIDADES!L566:U566</xm:f>
              <xm:sqref>AC566</xm:sqref>
            </x14:sparkline>
            <x14:sparkline>
              <xm:f>ACTIVIDADES!L567:U567</xm:f>
              <xm:sqref>AC567</xm:sqref>
            </x14:sparkline>
            <x14:sparkline>
              <xm:f>ACTIVIDADES!L568:U568</xm:f>
              <xm:sqref>AC568</xm:sqref>
            </x14:sparkline>
            <x14:sparkline>
              <xm:f>ACTIVIDADES!L569:U569</xm:f>
              <xm:sqref>AC569</xm:sqref>
            </x14:sparkline>
            <x14:sparkline>
              <xm:f>ACTIVIDADES!L570:U570</xm:f>
              <xm:sqref>AC570</xm:sqref>
            </x14:sparkline>
            <x14:sparkline>
              <xm:f>ACTIVIDADES!L571:U571</xm:f>
              <xm:sqref>AC571</xm:sqref>
            </x14:sparkline>
            <x14:sparkline>
              <xm:f>ACTIVIDADES!L572:U572</xm:f>
              <xm:sqref>AC572</xm:sqref>
            </x14:sparkline>
            <x14:sparkline>
              <xm:f>ACTIVIDADES!L573:U573</xm:f>
              <xm:sqref>AC573</xm:sqref>
            </x14:sparkline>
            <x14:sparkline>
              <xm:f>ACTIVIDADES!L574:U574</xm:f>
              <xm:sqref>AC574</xm:sqref>
            </x14:sparkline>
            <x14:sparkline>
              <xm:f>ACTIVIDADES!L575:U575</xm:f>
              <xm:sqref>AC575</xm:sqref>
            </x14:sparkline>
            <x14:sparkline>
              <xm:f>ACTIVIDADES!L576:U576</xm:f>
              <xm:sqref>AC576</xm:sqref>
            </x14:sparkline>
            <x14:sparkline>
              <xm:f>ACTIVIDADES!L577:U577</xm:f>
              <xm:sqref>AC577</xm:sqref>
            </x14:sparkline>
            <x14:sparkline>
              <xm:f>ACTIVIDADES!L578:U578</xm:f>
              <xm:sqref>AC578</xm:sqref>
            </x14:sparkline>
            <x14:sparkline>
              <xm:f>ACTIVIDADES!L579:U579</xm:f>
              <xm:sqref>AC579</xm:sqref>
            </x14:sparkline>
            <x14:sparkline>
              <xm:f>ACTIVIDADES!L580:U580</xm:f>
              <xm:sqref>AC580</xm:sqref>
            </x14:sparkline>
            <x14:sparkline>
              <xm:f>ACTIVIDADES!L581:U581</xm:f>
              <xm:sqref>AC581</xm:sqref>
            </x14:sparkline>
            <x14:sparkline>
              <xm:f>ACTIVIDADES!L582:U582</xm:f>
              <xm:sqref>AC582</xm:sqref>
            </x14:sparkline>
            <x14:sparkline>
              <xm:f>ACTIVIDADES!L583:U583</xm:f>
              <xm:sqref>AC583</xm:sqref>
            </x14:sparkline>
            <x14:sparkline>
              <xm:f>ACTIVIDADES!L584:U584</xm:f>
              <xm:sqref>AC584</xm:sqref>
            </x14:sparkline>
            <x14:sparkline>
              <xm:f>ACTIVIDADES!L585:U585</xm:f>
              <xm:sqref>AC585</xm:sqref>
            </x14:sparkline>
            <x14:sparkline>
              <xm:f>ACTIVIDADES!L586:U586</xm:f>
              <xm:sqref>AC586</xm:sqref>
            </x14:sparkline>
            <x14:sparkline>
              <xm:f>ACTIVIDADES!L587:U587</xm:f>
              <xm:sqref>AC587</xm:sqref>
            </x14:sparkline>
            <x14:sparkline>
              <xm:f>ACTIVIDADES!L588:U588</xm:f>
              <xm:sqref>AC588</xm:sqref>
            </x14:sparkline>
            <x14:sparkline>
              <xm:f>ACTIVIDADES!L589:U589</xm:f>
              <xm:sqref>AC589</xm:sqref>
            </x14:sparkline>
            <x14:sparkline>
              <xm:f>ACTIVIDADES!L590:U590</xm:f>
              <xm:sqref>AC590</xm:sqref>
            </x14:sparkline>
            <x14:sparkline>
              <xm:f>ACTIVIDADES!L591:U591</xm:f>
              <xm:sqref>AC591</xm:sqref>
            </x14:sparkline>
            <x14:sparkline>
              <xm:f>ACTIVIDADES!L592:U592</xm:f>
              <xm:sqref>AC592</xm:sqref>
            </x14:sparkline>
            <x14:sparkline>
              <xm:f>ACTIVIDADES!L593:U593</xm:f>
              <xm:sqref>AC593</xm:sqref>
            </x14:sparkline>
            <x14:sparkline>
              <xm:f>ACTIVIDADES!L594:U594</xm:f>
              <xm:sqref>AC594</xm:sqref>
            </x14:sparkline>
            <x14:sparkline>
              <xm:f>ACTIVIDADES!L595:U595</xm:f>
              <xm:sqref>AC595</xm:sqref>
            </x14:sparkline>
            <x14:sparkline>
              <xm:f>ACTIVIDADES!L596:U596</xm:f>
              <xm:sqref>AC596</xm:sqref>
            </x14:sparkline>
            <x14:sparkline>
              <xm:f>ACTIVIDADES!L597:U597</xm:f>
              <xm:sqref>AC597</xm:sqref>
            </x14:sparkline>
            <x14:sparkline>
              <xm:f>ACTIVIDADES!L598:U598</xm:f>
              <xm:sqref>AC598</xm:sqref>
            </x14:sparkline>
            <x14:sparkline>
              <xm:f>ACTIVIDADES!L599:U599</xm:f>
              <xm:sqref>AC599</xm:sqref>
            </x14:sparkline>
            <x14:sparkline>
              <xm:f>ACTIVIDADES!L600:U600</xm:f>
              <xm:sqref>AC600</xm:sqref>
            </x14:sparkline>
            <x14:sparkline>
              <xm:f>ACTIVIDADES!L601:U601</xm:f>
              <xm:sqref>AC601</xm:sqref>
            </x14:sparkline>
            <x14:sparkline>
              <xm:f>ACTIVIDADES!L602:U602</xm:f>
              <xm:sqref>AC602</xm:sqref>
            </x14:sparkline>
            <x14:sparkline>
              <xm:f>ACTIVIDADES!L603:U603</xm:f>
              <xm:sqref>AC603</xm:sqref>
            </x14:sparkline>
            <x14:sparkline>
              <xm:f>ACTIVIDADES!L604:U604</xm:f>
              <xm:sqref>AC604</xm:sqref>
            </x14:sparkline>
            <x14:sparkline>
              <xm:f>ACTIVIDADES!L605:U605</xm:f>
              <xm:sqref>AC605</xm:sqref>
            </x14:sparkline>
            <x14:sparkline>
              <xm:f>ACTIVIDADES!L606:U606</xm:f>
              <xm:sqref>AC606</xm:sqref>
            </x14:sparkline>
            <x14:sparkline>
              <xm:f>ACTIVIDADES!L607:U607</xm:f>
              <xm:sqref>AC607</xm:sqref>
            </x14:sparkline>
            <x14:sparkline>
              <xm:f>ACTIVIDADES!L608:U608</xm:f>
              <xm:sqref>AC608</xm:sqref>
            </x14:sparkline>
            <x14:sparkline>
              <xm:f>ACTIVIDADES!L609:U609</xm:f>
              <xm:sqref>AC609</xm:sqref>
            </x14:sparkline>
            <x14:sparkline>
              <xm:f>ACTIVIDADES!L610:U610</xm:f>
              <xm:sqref>AC610</xm:sqref>
            </x14:sparkline>
            <x14:sparkline>
              <xm:f>ACTIVIDADES!L611:U611</xm:f>
              <xm:sqref>AC611</xm:sqref>
            </x14:sparkline>
            <x14:sparkline>
              <xm:f>ACTIVIDADES!L612:U612</xm:f>
              <xm:sqref>AC612</xm:sqref>
            </x14:sparkline>
            <x14:sparkline>
              <xm:f>ACTIVIDADES!L613:U613</xm:f>
              <xm:sqref>AC613</xm:sqref>
            </x14:sparkline>
            <x14:sparkline>
              <xm:f>ACTIVIDADES!L614:U614</xm:f>
              <xm:sqref>AC614</xm:sqref>
            </x14:sparkline>
            <x14:sparkline>
              <xm:f>ACTIVIDADES!L615:U615</xm:f>
              <xm:sqref>AC615</xm:sqref>
            </x14:sparkline>
            <x14:sparkline>
              <xm:f>ACTIVIDADES!L616:U616</xm:f>
              <xm:sqref>AC616</xm:sqref>
            </x14:sparkline>
            <x14:sparkline>
              <xm:f>ACTIVIDADES!L617:U617</xm:f>
              <xm:sqref>AC617</xm:sqref>
            </x14:sparkline>
            <x14:sparkline>
              <xm:f>ACTIVIDADES!L618:U618</xm:f>
              <xm:sqref>AC618</xm:sqref>
            </x14:sparkline>
            <x14:sparkline>
              <xm:f>ACTIVIDADES!L619:U619</xm:f>
              <xm:sqref>AC619</xm:sqref>
            </x14:sparkline>
            <x14:sparkline>
              <xm:f>ACTIVIDADES!L620:U620</xm:f>
              <xm:sqref>AC620</xm:sqref>
            </x14:sparkline>
            <x14:sparkline>
              <xm:f>ACTIVIDADES!L621:U621</xm:f>
              <xm:sqref>AC621</xm:sqref>
            </x14:sparkline>
            <x14:sparkline>
              <xm:f>ACTIVIDADES!L622:U622</xm:f>
              <xm:sqref>AC622</xm:sqref>
            </x14:sparkline>
            <x14:sparkline>
              <xm:f>ACTIVIDADES!L623:U623</xm:f>
              <xm:sqref>AC623</xm:sqref>
            </x14:sparkline>
            <x14:sparkline>
              <xm:f>ACTIVIDADES!L624:U624</xm:f>
              <xm:sqref>AC624</xm:sqref>
            </x14:sparkline>
            <x14:sparkline>
              <xm:f>ACTIVIDADES!L625:U625</xm:f>
              <xm:sqref>AC625</xm:sqref>
            </x14:sparkline>
            <x14:sparkline>
              <xm:f>ACTIVIDADES!L626:U626</xm:f>
              <xm:sqref>AC626</xm:sqref>
            </x14:sparkline>
            <x14:sparkline>
              <xm:f>ACTIVIDADES!L627:U627</xm:f>
              <xm:sqref>AC627</xm:sqref>
            </x14:sparkline>
            <x14:sparkline>
              <xm:f>ACTIVIDADES!L628:U628</xm:f>
              <xm:sqref>AC628</xm:sqref>
            </x14:sparkline>
            <x14:sparkline>
              <xm:f>ACTIVIDADES!L629:U629</xm:f>
              <xm:sqref>AC629</xm:sqref>
            </x14:sparkline>
            <x14:sparkline>
              <xm:f>ACTIVIDADES!L630:U630</xm:f>
              <xm:sqref>AC630</xm:sqref>
            </x14:sparkline>
            <x14:sparkline>
              <xm:f>ACTIVIDADES!L631:U631</xm:f>
              <xm:sqref>AC631</xm:sqref>
            </x14:sparkline>
            <x14:sparkline>
              <xm:f>ACTIVIDADES!L632:U632</xm:f>
              <xm:sqref>AC632</xm:sqref>
            </x14:sparkline>
            <x14:sparkline>
              <xm:f>ACTIVIDADES!L633:U633</xm:f>
              <xm:sqref>AC633</xm:sqref>
            </x14:sparkline>
            <x14:sparkline>
              <xm:f>ACTIVIDADES!L634:U634</xm:f>
              <xm:sqref>AC634</xm:sqref>
            </x14:sparkline>
            <x14:sparkline>
              <xm:f>ACTIVIDADES!L635:U635</xm:f>
              <xm:sqref>AC635</xm:sqref>
            </x14:sparkline>
            <x14:sparkline>
              <xm:f>ACTIVIDADES!L636:U636</xm:f>
              <xm:sqref>AC636</xm:sqref>
            </x14:sparkline>
            <x14:sparkline>
              <xm:f>ACTIVIDADES!L637:U637</xm:f>
              <xm:sqref>AC637</xm:sqref>
            </x14:sparkline>
            <x14:sparkline>
              <xm:f>ACTIVIDADES!L638:U638</xm:f>
              <xm:sqref>AC638</xm:sqref>
            </x14:sparkline>
            <x14:sparkline>
              <xm:f>ACTIVIDADES!L639:U639</xm:f>
              <xm:sqref>AC639</xm:sqref>
            </x14:sparkline>
            <x14:sparkline>
              <xm:f>ACTIVIDADES!L640:U640</xm:f>
              <xm:sqref>AC640</xm:sqref>
            </x14:sparkline>
            <x14:sparkline>
              <xm:f>ACTIVIDADES!L641:U641</xm:f>
              <xm:sqref>AC641</xm:sqref>
            </x14:sparkline>
            <x14:sparkline>
              <xm:f>ACTIVIDADES!L642:U642</xm:f>
              <xm:sqref>AC642</xm:sqref>
            </x14:sparkline>
            <x14:sparkline>
              <xm:f>ACTIVIDADES!L643:U643</xm:f>
              <xm:sqref>AC643</xm:sqref>
            </x14:sparkline>
            <x14:sparkline>
              <xm:f>ACTIVIDADES!L644:U644</xm:f>
              <xm:sqref>AC644</xm:sqref>
            </x14:sparkline>
            <x14:sparkline>
              <xm:f>ACTIVIDADES!L645:U645</xm:f>
              <xm:sqref>AC645</xm:sqref>
            </x14:sparkline>
            <x14:sparkline>
              <xm:f>ACTIVIDADES!L646:U646</xm:f>
              <xm:sqref>AC646</xm:sqref>
            </x14:sparkline>
            <x14:sparkline>
              <xm:f>ACTIVIDADES!L647:U647</xm:f>
              <xm:sqref>AC647</xm:sqref>
            </x14:sparkline>
            <x14:sparkline>
              <xm:f>ACTIVIDADES!L648:U648</xm:f>
              <xm:sqref>AC648</xm:sqref>
            </x14:sparkline>
            <x14:sparkline>
              <xm:f>ACTIVIDADES!L649:U649</xm:f>
              <xm:sqref>AC649</xm:sqref>
            </x14:sparkline>
            <x14:sparkline>
              <xm:f>ACTIVIDADES!L650:U650</xm:f>
              <xm:sqref>AC650</xm:sqref>
            </x14:sparkline>
            <x14:sparkline>
              <xm:f>ACTIVIDADES!L651:U651</xm:f>
              <xm:sqref>AC651</xm:sqref>
            </x14:sparkline>
            <x14:sparkline>
              <xm:f>ACTIVIDADES!L652:U652</xm:f>
              <xm:sqref>AC652</xm:sqref>
            </x14:sparkline>
            <x14:sparkline>
              <xm:f>ACTIVIDADES!L653:U653</xm:f>
              <xm:sqref>AC653</xm:sqref>
            </x14:sparkline>
            <x14:sparkline>
              <xm:f>ACTIVIDADES!L654:U654</xm:f>
              <xm:sqref>AC654</xm:sqref>
            </x14:sparkline>
            <x14:sparkline>
              <xm:f>ACTIVIDADES!L655:U655</xm:f>
              <xm:sqref>AC655</xm:sqref>
            </x14:sparkline>
            <x14:sparkline>
              <xm:f>ACTIVIDADES!L656:U656</xm:f>
              <xm:sqref>AC656</xm:sqref>
            </x14:sparkline>
            <x14:sparkline>
              <xm:f>ACTIVIDADES!L657:U657</xm:f>
              <xm:sqref>AC657</xm:sqref>
            </x14:sparkline>
            <x14:sparkline>
              <xm:f>ACTIVIDADES!L658:U658</xm:f>
              <xm:sqref>AC658</xm:sqref>
            </x14:sparkline>
            <x14:sparkline>
              <xm:f>ACTIVIDADES!L659:U659</xm:f>
              <xm:sqref>AC659</xm:sqref>
            </x14:sparkline>
            <x14:sparkline>
              <xm:f>ACTIVIDADES!L660:U660</xm:f>
              <xm:sqref>AC660</xm:sqref>
            </x14:sparkline>
            <x14:sparkline>
              <xm:f>ACTIVIDADES!L661:U661</xm:f>
              <xm:sqref>AC661</xm:sqref>
            </x14:sparkline>
            <x14:sparkline>
              <xm:f>ACTIVIDADES!L662:U662</xm:f>
              <xm:sqref>AC662</xm:sqref>
            </x14:sparkline>
            <x14:sparkline>
              <xm:f>ACTIVIDADES!L663:U663</xm:f>
              <xm:sqref>AC663</xm:sqref>
            </x14:sparkline>
            <x14:sparkline>
              <xm:f>ACTIVIDADES!L664:U664</xm:f>
              <xm:sqref>AC664</xm:sqref>
            </x14:sparkline>
            <x14:sparkline>
              <xm:f>ACTIVIDADES!L665:U665</xm:f>
              <xm:sqref>AC665</xm:sqref>
            </x14:sparkline>
            <x14:sparkline>
              <xm:f>ACTIVIDADES!L666:U666</xm:f>
              <xm:sqref>AC666</xm:sqref>
            </x14:sparkline>
            <x14:sparkline>
              <xm:f>ACTIVIDADES!L667:U667</xm:f>
              <xm:sqref>AC667</xm:sqref>
            </x14:sparkline>
            <x14:sparkline>
              <xm:f>ACTIVIDADES!L668:U668</xm:f>
              <xm:sqref>AC668</xm:sqref>
            </x14:sparkline>
            <x14:sparkline>
              <xm:f>ACTIVIDADES!L669:U669</xm:f>
              <xm:sqref>AC669</xm:sqref>
            </x14:sparkline>
            <x14:sparkline>
              <xm:f>ACTIVIDADES!L670:U670</xm:f>
              <xm:sqref>AC670</xm:sqref>
            </x14:sparkline>
            <x14:sparkline>
              <xm:f>ACTIVIDADES!L671:U671</xm:f>
              <xm:sqref>AC671</xm:sqref>
            </x14:sparkline>
            <x14:sparkline>
              <xm:f>ACTIVIDADES!L672:U672</xm:f>
              <xm:sqref>AC672</xm:sqref>
            </x14:sparkline>
            <x14:sparkline>
              <xm:f>ACTIVIDADES!L673:U673</xm:f>
              <xm:sqref>AC673</xm:sqref>
            </x14:sparkline>
            <x14:sparkline>
              <xm:f>ACTIVIDADES!L674:U674</xm:f>
              <xm:sqref>AC674</xm:sqref>
            </x14:sparkline>
            <x14:sparkline>
              <xm:f>ACTIVIDADES!L675:U675</xm:f>
              <xm:sqref>AC675</xm:sqref>
            </x14:sparkline>
            <x14:sparkline>
              <xm:f>ACTIVIDADES!L676:U676</xm:f>
              <xm:sqref>AC676</xm:sqref>
            </x14:sparkline>
            <x14:sparkline>
              <xm:f>ACTIVIDADES!L677:U677</xm:f>
              <xm:sqref>AC677</xm:sqref>
            </x14:sparkline>
            <x14:sparkline>
              <xm:f>ACTIVIDADES!L678:U678</xm:f>
              <xm:sqref>AC678</xm:sqref>
            </x14:sparkline>
            <x14:sparkline>
              <xm:f>ACTIVIDADES!L679:U679</xm:f>
              <xm:sqref>AC679</xm:sqref>
            </x14:sparkline>
            <x14:sparkline>
              <xm:f>ACTIVIDADES!L680:U680</xm:f>
              <xm:sqref>AC680</xm:sqref>
            </x14:sparkline>
            <x14:sparkline>
              <xm:f>ACTIVIDADES!L681:U681</xm:f>
              <xm:sqref>AC681</xm:sqref>
            </x14:sparkline>
            <x14:sparkline>
              <xm:f>ACTIVIDADES!L682:U682</xm:f>
              <xm:sqref>AC682</xm:sqref>
            </x14:sparkline>
            <x14:sparkline>
              <xm:f>ACTIVIDADES!L683:U683</xm:f>
              <xm:sqref>AC683</xm:sqref>
            </x14:sparkline>
            <x14:sparkline>
              <xm:f>ACTIVIDADES!L684:U684</xm:f>
              <xm:sqref>AC684</xm:sqref>
            </x14:sparkline>
            <x14:sparkline>
              <xm:f>ACTIVIDADES!L685:U685</xm:f>
              <xm:sqref>AC685</xm:sqref>
            </x14:sparkline>
            <x14:sparkline>
              <xm:f>ACTIVIDADES!L686:U686</xm:f>
              <xm:sqref>AC686</xm:sqref>
            </x14:sparkline>
            <x14:sparkline>
              <xm:f>ACTIVIDADES!L687:U687</xm:f>
              <xm:sqref>AC687</xm:sqref>
            </x14:sparkline>
            <x14:sparkline>
              <xm:f>ACTIVIDADES!L688:U688</xm:f>
              <xm:sqref>AC688</xm:sqref>
            </x14:sparkline>
            <x14:sparkline>
              <xm:f>ACTIVIDADES!L689:U689</xm:f>
              <xm:sqref>AC689</xm:sqref>
            </x14:sparkline>
            <x14:sparkline>
              <xm:f>ACTIVIDADES!L690:U690</xm:f>
              <xm:sqref>AC690</xm:sqref>
            </x14:sparkline>
            <x14:sparkline>
              <xm:f>ACTIVIDADES!L691:U691</xm:f>
              <xm:sqref>AC691</xm:sqref>
            </x14:sparkline>
            <x14:sparkline>
              <xm:f>ACTIVIDADES!L692:U692</xm:f>
              <xm:sqref>AC692</xm:sqref>
            </x14:sparkline>
            <x14:sparkline>
              <xm:f>ACTIVIDADES!L693:U693</xm:f>
              <xm:sqref>AC693</xm:sqref>
            </x14:sparkline>
            <x14:sparkline>
              <xm:f>ACTIVIDADES!L694:U694</xm:f>
              <xm:sqref>AC694</xm:sqref>
            </x14:sparkline>
            <x14:sparkline>
              <xm:f>ACTIVIDADES!L695:U695</xm:f>
              <xm:sqref>AC695</xm:sqref>
            </x14:sparkline>
            <x14:sparkline>
              <xm:f>ACTIVIDADES!L696:U696</xm:f>
              <xm:sqref>AC696</xm:sqref>
            </x14:sparkline>
            <x14:sparkline>
              <xm:f>ACTIVIDADES!L697:U697</xm:f>
              <xm:sqref>AC697</xm:sqref>
            </x14:sparkline>
            <x14:sparkline>
              <xm:f>ACTIVIDADES!L698:U698</xm:f>
              <xm:sqref>AC698</xm:sqref>
            </x14:sparkline>
            <x14:sparkline>
              <xm:f>ACTIVIDADES!L699:U699</xm:f>
              <xm:sqref>AC699</xm:sqref>
            </x14:sparkline>
            <x14:sparkline>
              <xm:f>ACTIVIDADES!L700:U700</xm:f>
              <xm:sqref>AC700</xm:sqref>
            </x14:sparkline>
            <x14:sparkline>
              <xm:f>ACTIVIDADES!L701:U701</xm:f>
              <xm:sqref>AC701</xm:sqref>
            </x14:sparkline>
            <x14:sparkline>
              <xm:f>ACTIVIDADES!L702:U702</xm:f>
              <xm:sqref>AC702</xm:sqref>
            </x14:sparkline>
            <x14:sparkline>
              <xm:f>ACTIVIDADES!L703:U703</xm:f>
              <xm:sqref>AC703</xm:sqref>
            </x14:sparkline>
            <x14:sparkline>
              <xm:f>ACTIVIDADES!L704:U704</xm:f>
              <xm:sqref>AC704</xm:sqref>
            </x14:sparkline>
            <x14:sparkline>
              <xm:f>ACTIVIDADES!L705:U705</xm:f>
              <xm:sqref>AC705</xm:sqref>
            </x14:sparkline>
            <x14:sparkline>
              <xm:f>ACTIVIDADES!L706:U706</xm:f>
              <xm:sqref>AC706</xm:sqref>
            </x14:sparkline>
            <x14:sparkline>
              <xm:f>ACTIVIDADES!L707:U707</xm:f>
              <xm:sqref>AC707</xm:sqref>
            </x14:sparkline>
            <x14:sparkline>
              <xm:f>ACTIVIDADES!L708:U708</xm:f>
              <xm:sqref>AC708</xm:sqref>
            </x14:sparkline>
            <x14:sparkline>
              <xm:f>ACTIVIDADES!L709:U709</xm:f>
              <xm:sqref>AC709</xm:sqref>
            </x14:sparkline>
            <x14:sparkline>
              <xm:f>ACTIVIDADES!L710:U710</xm:f>
              <xm:sqref>AC710</xm:sqref>
            </x14:sparkline>
            <x14:sparkline>
              <xm:f>ACTIVIDADES!L711:U711</xm:f>
              <xm:sqref>AC711</xm:sqref>
            </x14:sparkline>
            <x14:sparkline>
              <xm:f>ACTIVIDADES!L712:U712</xm:f>
              <xm:sqref>AC712</xm:sqref>
            </x14:sparkline>
            <x14:sparkline>
              <xm:f>ACTIVIDADES!L713:U713</xm:f>
              <xm:sqref>AC713</xm:sqref>
            </x14:sparkline>
            <x14:sparkline>
              <xm:f>ACTIVIDADES!L714:U714</xm:f>
              <xm:sqref>AC714</xm:sqref>
            </x14:sparkline>
            <x14:sparkline>
              <xm:f>ACTIVIDADES!L715:U715</xm:f>
              <xm:sqref>AC715</xm:sqref>
            </x14:sparkline>
            <x14:sparkline>
              <xm:f>ACTIVIDADES!L716:U716</xm:f>
              <xm:sqref>AC716</xm:sqref>
            </x14:sparkline>
            <x14:sparkline>
              <xm:f>ACTIVIDADES!L717:U717</xm:f>
              <xm:sqref>AC717</xm:sqref>
            </x14:sparkline>
            <x14:sparkline>
              <xm:f>ACTIVIDADES!L718:U718</xm:f>
              <xm:sqref>AC718</xm:sqref>
            </x14:sparkline>
            <x14:sparkline>
              <xm:f>ACTIVIDADES!L719:U719</xm:f>
              <xm:sqref>AC719</xm:sqref>
            </x14:sparkline>
            <x14:sparkline>
              <xm:f>ACTIVIDADES!L720:U720</xm:f>
              <xm:sqref>AC720</xm:sqref>
            </x14:sparkline>
            <x14:sparkline>
              <xm:f>ACTIVIDADES!L721:U721</xm:f>
              <xm:sqref>AC721</xm:sqref>
            </x14:sparkline>
            <x14:sparkline>
              <xm:f>ACTIVIDADES!L722:U722</xm:f>
              <xm:sqref>AC722</xm:sqref>
            </x14:sparkline>
            <x14:sparkline>
              <xm:f>ACTIVIDADES!L723:U723</xm:f>
              <xm:sqref>AC723</xm:sqref>
            </x14:sparkline>
            <x14:sparkline>
              <xm:f>ACTIVIDADES!L724:U724</xm:f>
              <xm:sqref>AC724</xm:sqref>
            </x14:sparkline>
            <x14:sparkline>
              <xm:f>ACTIVIDADES!L725:U725</xm:f>
              <xm:sqref>AC725</xm:sqref>
            </x14:sparkline>
            <x14:sparkline>
              <xm:f>ACTIVIDADES!L726:U726</xm:f>
              <xm:sqref>AC726</xm:sqref>
            </x14:sparkline>
            <x14:sparkline>
              <xm:f>ACTIVIDADES!L727:U727</xm:f>
              <xm:sqref>AC727</xm:sqref>
            </x14:sparkline>
            <x14:sparkline>
              <xm:f>ACTIVIDADES!L728:U728</xm:f>
              <xm:sqref>AC728</xm:sqref>
            </x14:sparkline>
            <x14:sparkline>
              <xm:f>ACTIVIDADES!L729:U729</xm:f>
              <xm:sqref>AC729</xm:sqref>
            </x14:sparkline>
            <x14:sparkline>
              <xm:f>ACTIVIDADES!L730:U730</xm:f>
              <xm:sqref>AC730</xm:sqref>
            </x14:sparkline>
            <x14:sparkline>
              <xm:f>ACTIVIDADES!L731:U731</xm:f>
              <xm:sqref>AC731</xm:sqref>
            </x14:sparkline>
            <x14:sparkline>
              <xm:f>ACTIVIDADES!L732:U732</xm:f>
              <xm:sqref>AC732</xm:sqref>
            </x14:sparkline>
            <x14:sparkline>
              <xm:f>ACTIVIDADES!L733:U733</xm:f>
              <xm:sqref>AC733</xm:sqref>
            </x14:sparkline>
            <x14:sparkline>
              <xm:f>ACTIVIDADES!L734:U734</xm:f>
              <xm:sqref>AC734</xm:sqref>
            </x14:sparkline>
            <x14:sparkline>
              <xm:f>ACTIVIDADES!L735:U735</xm:f>
              <xm:sqref>AC735</xm:sqref>
            </x14:sparkline>
            <x14:sparkline>
              <xm:f>ACTIVIDADES!L736:U736</xm:f>
              <xm:sqref>AC736</xm:sqref>
            </x14:sparkline>
            <x14:sparkline>
              <xm:f>ACTIVIDADES!L737:U737</xm:f>
              <xm:sqref>AC737</xm:sqref>
            </x14:sparkline>
            <x14:sparkline>
              <xm:f>ACTIVIDADES!L738:U738</xm:f>
              <xm:sqref>AC738</xm:sqref>
            </x14:sparkline>
            <x14:sparkline>
              <xm:f>ACTIVIDADES!L739:U739</xm:f>
              <xm:sqref>AC739</xm:sqref>
            </x14:sparkline>
            <x14:sparkline>
              <xm:f>ACTIVIDADES!L740:U740</xm:f>
              <xm:sqref>AC740</xm:sqref>
            </x14:sparkline>
            <x14:sparkline>
              <xm:f>ACTIVIDADES!L741:U741</xm:f>
              <xm:sqref>AC741</xm:sqref>
            </x14:sparkline>
            <x14:sparkline>
              <xm:f>ACTIVIDADES!L742:U742</xm:f>
              <xm:sqref>AC742</xm:sqref>
            </x14:sparkline>
            <x14:sparkline>
              <xm:f>ACTIVIDADES!L743:U743</xm:f>
              <xm:sqref>AC743</xm:sqref>
            </x14:sparkline>
            <x14:sparkline>
              <xm:f>ACTIVIDADES!L744:U744</xm:f>
              <xm:sqref>AC744</xm:sqref>
            </x14:sparkline>
            <x14:sparkline>
              <xm:f>ACTIVIDADES!L745:U745</xm:f>
              <xm:sqref>AC745</xm:sqref>
            </x14:sparkline>
            <x14:sparkline>
              <xm:f>ACTIVIDADES!L746:U746</xm:f>
              <xm:sqref>AC746</xm:sqref>
            </x14:sparkline>
            <x14:sparkline>
              <xm:f>ACTIVIDADES!L747:U747</xm:f>
              <xm:sqref>AC747</xm:sqref>
            </x14:sparkline>
            <x14:sparkline>
              <xm:f>ACTIVIDADES!L748:U748</xm:f>
              <xm:sqref>AC748</xm:sqref>
            </x14:sparkline>
            <x14:sparkline>
              <xm:f>ACTIVIDADES!L749:U749</xm:f>
              <xm:sqref>AC749</xm:sqref>
            </x14:sparkline>
            <x14:sparkline>
              <xm:f>ACTIVIDADES!L750:U750</xm:f>
              <xm:sqref>AC750</xm:sqref>
            </x14:sparkline>
            <x14:sparkline>
              <xm:f>ACTIVIDADES!L751:U751</xm:f>
              <xm:sqref>AC751</xm:sqref>
            </x14:sparkline>
            <x14:sparkline>
              <xm:f>ACTIVIDADES!L752:U752</xm:f>
              <xm:sqref>AC752</xm:sqref>
            </x14:sparkline>
            <x14:sparkline>
              <xm:f>ACTIVIDADES!L753:U753</xm:f>
              <xm:sqref>AC753</xm:sqref>
            </x14:sparkline>
            <x14:sparkline>
              <xm:f>ACTIVIDADES!L754:U754</xm:f>
              <xm:sqref>AC754</xm:sqref>
            </x14:sparkline>
            <x14:sparkline>
              <xm:f>ACTIVIDADES!L755:U755</xm:f>
              <xm:sqref>AC755</xm:sqref>
            </x14:sparkline>
            <x14:sparkline>
              <xm:f>ACTIVIDADES!L756:U756</xm:f>
              <xm:sqref>AC756</xm:sqref>
            </x14:sparkline>
            <x14:sparkline>
              <xm:f>ACTIVIDADES!L757:U757</xm:f>
              <xm:sqref>AC757</xm:sqref>
            </x14:sparkline>
            <x14:sparkline>
              <xm:f>ACTIVIDADES!L758:U758</xm:f>
              <xm:sqref>AC758</xm:sqref>
            </x14:sparkline>
            <x14:sparkline>
              <xm:f>ACTIVIDADES!L759:U759</xm:f>
              <xm:sqref>AC759</xm:sqref>
            </x14:sparkline>
            <x14:sparkline>
              <xm:f>ACTIVIDADES!L760:U760</xm:f>
              <xm:sqref>AC760</xm:sqref>
            </x14:sparkline>
            <x14:sparkline>
              <xm:f>ACTIVIDADES!L761:U761</xm:f>
              <xm:sqref>AC761</xm:sqref>
            </x14:sparkline>
            <x14:sparkline>
              <xm:f>ACTIVIDADES!L762:U762</xm:f>
              <xm:sqref>AC762</xm:sqref>
            </x14:sparkline>
            <x14:sparkline>
              <xm:f>ACTIVIDADES!L763:U763</xm:f>
              <xm:sqref>AC763</xm:sqref>
            </x14:sparkline>
            <x14:sparkline>
              <xm:f>ACTIVIDADES!L764:U764</xm:f>
              <xm:sqref>AC764</xm:sqref>
            </x14:sparkline>
            <x14:sparkline>
              <xm:f>ACTIVIDADES!L765:U765</xm:f>
              <xm:sqref>AC765</xm:sqref>
            </x14:sparkline>
            <x14:sparkline>
              <xm:f>ACTIVIDADES!L766:U766</xm:f>
              <xm:sqref>AC766</xm:sqref>
            </x14:sparkline>
            <x14:sparkline>
              <xm:f>ACTIVIDADES!L767:U767</xm:f>
              <xm:sqref>AC767</xm:sqref>
            </x14:sparkline>
            <x14:sparkline>
              <xm:f>ACTIVIDADES!L768:U768</xm:f>
              <xm:sqref>AC768</xm:sqref>
            </x14:sparkline>
            <x14:sparkline>
              <xm:f>ACTIVIDADES!L769:U769</xm:f>
              <xm:sqref>AC769</xm:sqref>
            </x14:sparkline>
            <x14:sparkline>
              <xm:f>ACTIVIDADES!L770:U770</xm:f>
              <xm:sqref>AC770</xm:sqref>
            </x14:sparkline>
            <x14:sparkline>
              <xm:f>ACTIVIDADES!L771:U771</xm:f>
              <xm:sqref>AC771</xm:sqref>
            </x14:sparkline>
            <x14:sparkline>
              <xm:f>ACTIVIDADES!L772:U772</xm:f>
              <xm:sqref>AC772</xm:sqref>
            </x14:sparkline>
            <x14:sparkline>
              <xm:f>ACTIVIDADES!L773:U773</xm:f>
              <xm:sqref>AC773</xm:sqref>
            </x14:sparkline>
            <x14:sparkline>
              <xm:f>ACTIVIDADES!L774:U774</xm:f>
              <xm:sqref>AC774</xm:sqref>
            </x14:sparkline>
            <x14:sparkline>
              <xm:f>ACTIVIDADES!L775:U775</xm:f>
              <xm:sqref>AC775</xm:sqref>
            </x14:sparkline>
            <x14:sparkline>
              <xm:f>ACTIVIDADES!L776:U776</xm:f>
              <xm:sqref>AC776</xm:sqref>
            </x14:sparkline>
            <x14:sparkline>
              <xm:f>ACTIVIDADES!L777:U777</xm:f>
              <xm:sqref>AC777</xm:sqref>
            </x14:sparkline>
            <x14:sparkline>
              <xm:f>ACTIVIDADES!L778:U778</xm:f>
              <xm:sqref>AC778</xm:sqref>
            </x14:sparkline>
            <x14:sparkline>
              <xm:f>ACTIVIDADES!L779:U779</xm:f>
              <xm:sqref>AC779</xm:sqref>
            </x14:sparkline>
            <x14:sparkline>
              <xm:f>ACTIVIDADES!L780:U780</xm:f>
              <xm:sqref>AC780</xm:sqref>
            </x14:sparkline>
            <x14:sparkline>
              <xm:f>ACTIVIDADES!L781:U781</xm:f>
              <xm:sqref>AC781</xm:sqref>
            </x14:sparkline>
            <x14:sparkline>
              <xm:f>ACTIVIDADES!L782:U782</xm:f>
              <xm:sqref>AC782</xm:sqref>
            </x14:sparkline>
            <x14:sparkline>
              <xm:f>ACTIVIDADES!L783:U783</xm:f>
              <xm:sqref>AC783</xm:sqref>
            </x14:sparkline>
            <x14:sparkline>
              <xm:f>ACTIVIDADES!L784:U784</xm:f>
              <xm:sqref>AC784</xm:sqref>
            </x14:sparkline>
            <x14:sparkline>
              <xm:f>ACTIVIDADES!L785:U785</xm:f>
              <xm:sqref>AC785</xm:sqref>
            </x14:sparkline>
            <x14:sparkline>
              <xm:f>ACTIVIDADES!L786:U786</xm:f>
              <xm:sqref>AC786</xm:sqref>
            </x14:sparkline>
            <x14:sparkline>
              <xm:f>ACTIVIDADES!L787:U787</xm:f>
              <xm:sqref>AC787</xm:sqref>
            </x14:sparkline>
            <x14:sparkline>
              <xm:f>ACTIVIDADES!L788:U788</xm:f>
              <xm:sqref>AC788</xm:sqref>
            </x14:sparkline>
            <x14:sparkline>
              <xm:f>ACTIVIDADES!L789:U789</xm:f>
              <xm:sqref>AC789</xm:sqref>
            </x14:sparkline>
            <x14:sparkline>
              <xm:f>ACTIVIDADES!L790:U790</xm:f>
              <xm:sqref>AC790</xm:sqref>
            </x14:sparkline>
            <x14:sparkline>
              <xm:f>ACTIVIDADES!L791:U791</xm:f>
              <xm:sqref>AC791</xm:sqref>
            </x14:sparkline>
            <x14:sparkline>
              <xm:f>ACTIVIDADES!L792:U792</xm:f>
              <xm:sqref>AC792</xm:sqref>
            </x14:sparkline>
            <x14:sparkline>
              <xm:f>ACTIVIDADES!L793:U793</xm:f>
              <xm:sqref>AC793</xm:sqref>
            </x14:sparkline>
            <x14:sparkline>
              <xm:f>ACTIVIDADES!L794:U794</xm:f>
              <xm:sqref>AC794</xm:sqref>
            </x14:sparkline>
            <x14:sparkline>
              <xm:f>ACTIVIDADES!L795:U795</xm:f>
              <xm:sqref>AC795</xm:sqref>
            </x14:sparkline>
            <x14:sparkline>
              <xm:f>ACTIVIDADES!L796:U796</xm:f>
              <xm:sqref>AC796</xm:sqref>
            </x14:sparkline>
            <x14:sparkline>
              <xm:f>ACTIVIDADES!L797:U797</xm:f>
              <xm:sqref>AC797</xm:sqref>
            </x14:sparkline>
            <x14:sparkline>
              <xm:f>ACTIVIDADES!L798:U798</xm:f>
              <xm:sqref>AC798</xm:sqref>
            </x14:sparkline>
            <x14:sparkline>
              <xm:f>ACTIVIDADES!L799:U799</xm:f>
              <xm:sqref>AC799</xm:sqref>
            </x14:sparkline>
            <x14:sparkline>
              <xm:f>ACTIVIDADES!L800:U800</xm:f>
              <xm:sqref>AC800</xm:sqref>
            </x14:sparkline>
            <x14:sparkline>
              <xm:f>ACTIVIDADES!L801:U801</xm:f>
              <xm:sqref>AC801</xm:sqref>
            </x14:sparkline>
            <x14:sparkline>
              <xm:f>ACTIVIDADES!L802:U802</xm:f>
              <xm:sqref>AC802</xm:sqref>
            </x14:sparkline>
            <x14:sparkline>
              <xm:f>ACTIVIDADES!L803:U803</xm:f>
              <xm:sqref>AC803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7"/>
  <sheetViews>
    <sheetView view="pageBreakPreview" zoomScale="115" zoomScaleNormal="55" zoomScaleSheetLayoutView="115" workbookViewId="0">
      <pane ySplit="3" topLeftCell="A15" activePane="bottomLeft" state="frozen"/>
      <selection activeCell="D22" sqref="D22:D23"/>
      <selection pane="bottomLeft" activeCell="C16" sqref="C16:C21"/>
    </sheetView>
  </sheetViews>
  <sheetFormatPr baseColWidth="10" defaultRowHeight="14.25" x14ac:dyDescent="0.2"/>
  <cols>
    <col min="1" max="1" width="23" style="206" customWidth="1"/>
    <col min="2" max="2" width="26.28515625" style="206" customWidth="1"/>
    <col min="3" max="3" width="44.28515625" style="209" customWidth="1"/>
    <col min="4" max="4" width="47.7109375" style="206" customWidth="1"/>
    <col min="5" max="5" width="33.42578125" style="206" customWidth="1"/>
    <col min="6" max="6" width="27.85546875" style="206" customWidth="1"/>
    <col min="7" max="7" width="2.85546875" style="206" bestFit="1" customWidth="1"/>
    <col min="8" max="8" width="14.140625" style="206" bestFit="1" customWidth="1"/>
    <col min="9" max="19" width="12.7109375" style="206" customWidth="1"/>
    <col min="20" max="23" width="18.42578125" style="206" customWidth="1"/>
    <col min="24" max="24" width="18.140625" style="206" customWidth="1"/>
    <col min="25" max="25" width="34.140625" style="211" customWidth="1"/>
    <col min="26" max="26" width="44.85546875" style="211" bestFit="1" customWidth="1"/>
    <col min="27" max="27" width="10.85546875" style="206" bestFit="1" customWidth="1"/>
    <col min="28" max="16384" width="11.42578125" style="206"/>
  </cols>
  <sheetData>
    <row r="1" spans="1:27" ht="82.5" customHeight="1" x14ac:dyDescent="0.2">
      <c r="A1" s="1546" t="s">
        <v>619</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row>
    <row r="3" spans="1:27" ht="43.5" thickBot="1" x14ac:dyDescent="0.25">
      <c r="A3" s="207" t="s">
        <v>0</v>
      </c>
      <c r="B3" s="207" t="s">
        <v>1</v>
      </c>
      <c r="C3" s="207" t="s">
        <v>52</v>
      </c>
      <c r="D3" s="208" t="s">
        <v>53</v>
      </c>
      <c r="E3" s="208" t="s">
        <v>54</v>
      </c>
      <c r="F3" s="207" t="s">
        <v>55</v>
      </c>
      <c r="G3" s="284"/>
      <c r="H3" s="210">
        <v>43466</v>
      </c>
      <c r="I3" s="210">
        <v>43497</v>
      </c>
      <c r="J3" s="210">
        <v>43525</v>
      </c>
      <c r="K3" s="210">
        <v>43556</v>
      </c>
      <c r="L3" s="210">
        <v>43586</v>
      </c>
      <c r="M3" s="210">
        <v>43617</v>
      </c>
      <c r="N3" s="210">
        <v>43647</v>
      </c>
      <c r="O3" s="210">
        <v>43678</v>
      </c>
      <c r="P3" s="210">
        <v>43709</v>
      </c>
      <c r="Q3" s="210">
        <v>43739</v>
      </c>
      <c r="R3" s="210">
        <v>43770</v>
      </c>
      <c r="S3" s="210">
        <v>43800</v>
      </c>
      <c r="T3" s="284" t="s">
        <v>615</v>
      </c>
      <c r="U3" s="284" t="s">
        <v>616</v>
      </c>
      <c r="V3" s="284" t="s">
        <v>617</v>
      </c>
      <c r="W3" s="284" t="s">
        <v>618</v>
      </c>
      <c r="X3" s="284" t="s">
        <v>609</v>
      </c>
      <c r="Y3" s="212" t="s">
        <v>511</v>
      </c>
      <c r="Z3" s="284" t="s">
        <v>552</v>
      </c>
      <c r="AA3" s="213" t="s">
        <v>599</v>
      </c>
    </row>
    <row r="4" spans="1:27" ht="24.95" customHeight="1" x14ac:dyDescent="0.2">
      <c r="A4" s="1663" t="s">
        <v>375</v>
      </c>
      <c r="B4" s="1587" t="s">
        <v>607</v>
      </c>
      <c r="C4" s="1566" t="s">
        <v>10</v>
      </c>
      <c r="D4" s="1561" t="s">
        <v>117</v>
      </c>
      <c r="E4" s="1561" t="s">
        <v>958</v>
      </c>
      <c r="F4" s="1563" t="s">
        <v>134</v>
      </c>
      <c r="G4" s="295" t="s">
        <v>600</v>
      </c>
      <c r="H4" s="227"/>
      <c r="I4" s="227"/>
      <c r="J4" s="242">
        <v>1</v>
      </c>
      <c r="K4" s="226"/>
      <c r="L4" s="227"/>
      <c r="M4" s="242"/>
      <c r="N4" s="226"/>
      <c r="O4" s="227"/>
      <c r="P4" s="242"/>
      <c r="Q4" s="423"/>
      <c r="R4" s="320"/>
      <c r="S4" s="321">
        <v>1</v>
      </c>
      <c r="T4" s="221">
        <f t="shared" ref="T4:T19" si="0">SUM(H4:J4)</f>
        <v>1</v>
      </c>
      <c r="U4" s="222">
        <f t="shared" ref="U4:U19" si="1">SUM(K4:M4)</f>
        <v>0</v>
      </c>
      <c r="V4" s="222">
        <f t="shared" ref="V4:V19" si="2">SUM(N4:P4)</f>
        <v>0</v>
      </c>
      <c r="W4" s="222">
        <f t="shared" ref="W4:W19" si="3">SUM(Q4:S4)</f>
        <v>1</v>
      </c>
      <c r="X4" s="266">
        <f t="shared" ref="X4:X19" si="4">MAX(T4:W4)</f>
        <v>1</v>
      </c>
      <c r="Y4" s="1567" t="s">
        <v>3</v>
      </c>
      <c r="Z4" s="558" t="s">
        <v>559</v>
      </c>
      <c r="AA4" s="1570">
        <v>1</v>
      </c>
    </row>
    <row r="5" spans="1:27" ht="24.95" customHeight="1" thickBot="1" x14ac:dyDescent="0.25">
      <c r="A5" s="1664"/>
      <c r="B5" s="1588"/>
      <c r="C5" s="1565"/>
      <c r="D5" s="1562"/>
      <c r="E5" s="1562"/>
      <c r="F5" s="1564"/>
      <c r="G5" s="296" t="s">
        <v>601</v>
      </c>
      <c r="H5" s="297"/>
      <c r="I5" s="297"/>
      <c r="J5" s="298"/>
      <c r="K5" s="414"/>
      <c r="L5" s="297"/>
      <c r="M5" s="298"/>
      <c r="N5" s="414"/>
      <c r="O5" s="297"/>
      <c r="P5" s="298"/>
      <c r="Q5" s="414"/>
      <c r="R5" s="297"/>
      <c r="S5" s="298"/>
      <c r="T5" s="364">
        <f t="shared" si="0"/>
        <v>0</v>
      </c>
      <c r="U5" s="365">
        <f t="shared" si="1"/>
        <v>0</v>
      </c>
      <c r="V5" s="365">
        <f t="shared" si="2"/>
        <v>0</v>
      </c>
      <c r="W5" s="365">
        <f t="shared" si="3"/>
        <v>0</v>
      </c>
      <c r="X5" s="366">
        <f t="shared" si="4"/>
        <v>0</v>
      </c>
      <c r="Y5" s="1568"/>
      <c r="Z5" s="560"/>
      <c r="AA5" s="1571"/>
    </row>
    <row r="6" spans="1:27" ht="24.95" customHeight="1" x14ac:dyDescent="0.2">
      <c r="A6" s="1664"/>
      <c r="B6" s="1588"/>
      <c r="C6" s="1565"/>
      <c r="D6" s="1561" t="s">
        <v>392</v>
      </c>
      <c r="E6" s="1561" t="s">
        <v>181</v>
      </c>
      <c r="F6" s="1563" t="s">
        <v>188</v>
      </c>
      <c r="G6" s="299" t="s">
        <v>600</v>
      </c>
      <c r="H6" s="229"/>
      <c r="I6" s="229"/>
      <c r="J6" s="243">
        <v>0.25</v>
      </c>
      <c r="K6" s="228"/>
      <c r="L6" s="229"/>
      <c r="M6" s="243">
        <v>0.5</v>
      </c>
      <c r="N6" s="228"/>
      <c r="O6" s="229"/>
      <c r="P6" s="243">
        <v>0.75</v>
      </c>
      <c r="Q6" s="228"/>
      <c r="R6" s="229"/>
      <c r="S6" s="243">
        <v>1</v>
      </c>
      <c r="T6" s="215">
        <f t="shared" si="0"/>
        <v>0.25</v>
      </c>
      <c r="U6" s="216">
        <f t="shared" si="1"/>
        <v>0.5</v>
      </c>
      <c r="V6" s="216">
        <f t="shared" si="2"/>
        <v>0.75</v>
      </c>
      <c r="W6" s="216">
        <f t="shared" si="3"/>
        <v>1</v>
      </c>
      <c r="X6" s="367">
        <f t="shared" si="4"/>
        <v>1</v>
      </c>
      <c r="Y6" s="1568"/>
      <c r="Z6" s="560"/>
      <c r="AA6" s="1572">
        <v>2</v>
      </c>
    </row>
    <row r="7" spans="1:27" ht="24.95" customHeight="1" thickBot="1" x14ac:dyDescent="0.25">
      <c r="A7" s="1664"/>
      <c r="B7" s="1588"/>
      <c r="C7" s="1565"/>
      <c r="D7" s="1562"/>
      <c r="E7" s="1562"/>
      <c r="F7" s="1564"/>
      <c r="G7" s="296" t="s">
        <v>601</v>
      </c>
      <c r="H7" s="297"/>
      <c r="I7" s="297"/>
      <c r="J7" s="298"/>
      <c r="K7" s="414"/>
      <c r="L7" s="297"/>
      <c r="M7" s="298"/>
      <c r="N7" s="414"/>
      <c r="O7" s="297"/>
      <c r="P7" s="298"/>
      <c r="Q7" s="414"/>
      <c r="R7" s="297"/>
      <c r="S7" s="298"/>
      <c r="T7" s="364">
        <f t="shared" si="0"/>
        <v>0</v>
      </c>
      <c r="U7" s="365">
        <f t="shared" si="1"/>
        <v>0</v>
      </c>
      <c r="V7" s="365">
        <f t="shared" si="2"/>
        <v>0</v>
      </c>
      <c r="W7" s="365">
        <f t="shared" si="3"/>
        <v>0</v>
      </c>
      <c r="X7" s="366">
        <f t="shared" si="4"/>
        <v>0</v>
      </c>
      <c r="Y7" s="1569"/>
      <c r="Z7" s="561"/>
      <c r="AA7" s="1571"/>
    </row>
    <row r="8" spans="1:27" ht="24.95" customHeight="1" x14ac:dyDescent="0.2">
      <c r="A8" s="1664"/>
      <c r="B8" s="1588"/>
      <c r="C8" s="1565"/>
      <c r="D8" s="1598" t="s">
        <v>136</v>
      </c>
      <c r="E8" s="1566" t="s">
        <v>114</v>
      </c>
      <c r="F8" s="1578" t="s">
        <v>189</v>
      </c>
      <c r="G8" s="295" t="s">
        <v>600</v>
      </c>
      <c r="H8" s="300"/>
      <c r="I8" s="300"/>
      <c r="J8" s="301"/>
      <c r="K8" s="415"/>
      <c r="L8" s="300"/>
      <c r="M8" s="301"/>
      <c r="N8" s="415">
        <v>1</v>
      </c>
      <c r="O8" s="300"/>
      <c r="P8" s="301"/>
      <c r="Q8" s="415"/>
      <c r="R8" s="300"/>
      <c r="S8" s="301"/>
      <c r="T8" s="221">
        <f t="shared" si="0"/>
        <v>0</v>
      </c>
      <c r="U8" s="222">
        <f t="shared" si="1"/>
        <v>0</v>
      </c>
      <c r="V8" s="222">
        <f t="shared" si="2"/>
        <v>1</v>
      </c>
      <c r="W8" s="222">
        <f t="shared" si="3"/>
        <v>0</v>
      </c>
      <c r="X8" s="266">
        <f t="shared" si="4"/>
        <v>1</v>
      </c>
      <c r="Y8" s="1573" t="s">
        <v>397</v>
      </c>
      <c r="Z8" s="558" t="s">
        <v>556</v>
      </c>
      <c r="AA8" s="1572">
        <v>3</v>
      </c>
    </row>
    <row r="9" spans="1:27" ht="24.95" customHeight="1" x14ac:dyDescent="0.2">
      <c r="A9" s="1664"/>
      <c r="B9" s="1588"/>
      <c r="C9" s="1565"/>
      <c r="D9" s="1599"/>
      <c r="E9" s="1577"/>
      <c r="F9" s="1579"/>
      <c r="G9" s="302" t="s">
        <v>601</v>
      </c>
      <c r="H9" s="303"/>
      <c r="I9" s="303"/>
      <c r="J9" s="304"/>
      <c r="K9" s="416"/>
      <c r="L9" s="303"/>
      <c r="M9" s="304"/>
      <c r="N9" s="416"/>
      <c r="O9" s="303"/>
      <c r="P9" s="304"/>
      <c r="Q9" s="416"/>
      <c r="R9" s="303"/>
      <c r="S9" s="304"/>
      <c r="T9" s="368">
        <f t="shared" si="0"/>
        <v>0</v>
      </c>
      <c r="U9" s="369">
        <f t="shared" si="1"/>
        <v>0</v>
      </c>
      <c r="V9" s="369">
        <f t="shared" si="2"/>
        <v>0</v>
      </c>
      <c r="W9" s="369">
        <f t="shared" si="3"/>
        <v>0</v>
      </c>
      <c r="X9" s="370">
        <f t="shared" si="4"/>
        <v>0</v>
      </c>
      <c r="Y9" s="1574"/>
      <c r="Z9" s="560"/>
      <c r="AA9" s="1576"/>
    </row>
    <row r="10" spans="1:27" ht="24.95" customHeight="1" x14ac:dyDescent="0.2">
      <c r="A10" s="1664"/>
      <c r="B10" s="1588"/>
      <c r="C10" s="1565"/>
      <c r="D10" s="1599"/>
      <c r="E10" s="1565" t="s">
        <v>116</v>
      </c>
      <c r="F10" s="1580" t="s">
        <v>187</v>
      </c>
      <c r="G10" s="299" t="s">
        <v>600</v>
      </c>
      <c r="H10" s="233"/>
      <c r="I10" s="233"/>
      <c r="J10" s="245"/>
      <c r="K10" s="232"/>
      <c r="L10" s="233"/>
      <c r="M10" s="245"/>
      <c r="N10" s="232">
        <v>1</v>
      </c>
      <c r="O10" s="233"/>
      <c r="P10" s="245"/>
      <c r="Q10" s="232"/>
      <c r="R10" s="233"/>
      <c r="S10" s="245"/>
      <c r="T10" s="215">
        <f t="shared" si="0"/>
        <v>0</v>
      </c>
      <c r="U10" s="216">
        <f t="shared" si="1"/>
        <v>0</v>
      </c>
      <c r="V10" s="216">
        <f t="shared" si="2"/>
        <v>1</v>
      </c>
      <c r="W10" s="216">
        <f t="shared" si="3"/>
        <v>0</v>
      </c>
      <c r="X10" s="367">
        <f t="shared" si="4"/>
        <v>1</v>
      </c>
      <c r="Y10" s="1574"/>
      <c r="Z10" s="560"/>
      <c r="AA10" s="1570">
        <v>4</v>
      </c>
    </row>
    <row r="11" spans="1:27" ht="24.95" customHeight="1" thickBot="1" x14ac:dyDescent="0.25">
      <c r="A11" s="1664"/>
      <c r="B11" s="1588"/>
      <c r="C11" s="1565"/>
      <c r="D11" s="1600"/>
      <c r="E11" s="1562"/>
      <c r="F11" s="1564"/>
      <c r="G11" s="296" t="s">
        <v>601</v>
      </c>
      <c r="H11" s="305"/>
      <c r="I11" s="305"/>
      <c r="J11" s="306"/>
      <c r="K11" s="417"/>
      <c r="L11" s="305"/>
      <c r="M11" s="306"/>
      <c r="N11" s="417"/>
      <c r="O11" s="305"/>
      <c r="P11" s="306"/>
      <c r="Q11" s="417"/>
      <c r="R11" s="305"/>
      <c r="S11" s="306"/>
      <c r="T11" s="364">
        <f t="shared" si="0"/>
        <v>0</v>
      </c>
      <c r="U11" s="365">
        <f t="shared" si="1"/>
        <v>0</v>
      </c>
      <c r="V11" s="365">
        <f t="shared" si="2"/>
        <v>0</v>
      </c>
      <c r="W11" s="365">
        <f t="shared" si="3"/>
        <v>0</v>
      </c>
      <c r="X11" s="366">
        <f t="shared" si="4"/>
        <v>0</v>
      </c>
      <c r="Y11" s="1574"/>
      <c r="Z11" s="560"/>
      <c r="AA11" s="1571"/>
    </row>
    <row r="12" spans="1:27" ht="24.95" customHeight="1" x14ac:dyDescent="0.2">
      <c r="A12" s="1664"/>
      <c r="B12" s="1588"/>
      <c r="C12" s="1565"/>
      <c r="D12" s="1561" t="s">
        <v>395</v>
      </c>
      <c r="E12" s="1565" t="s">
        <v>115</v>
      </c>
      <c r="F12" s="1578" t="s">
        <v>186</v>
      </c>
      <c r="G12" s="295" t="s">
        <v>600</v>
      </c>
      <c r="H12" s="307"/>
      <c r="I12" s="307"/>
      <c r="J12" s="308"/>
      <c r="K12" s="418"/>
      <c r="L12" s="307"/>
      <c r="M12" s="308"/>
      <c r="N12" s="418">
        <v>1</v>
      </c>
      <c r="O12" s="307"/>
      <c r="P12" s="308"/>
      <c r="Q12" s="418"/>
      <c r="R12" s="307"/>
      <c r="S12" s="308"/>
      <c r="T12" s="221">
        <f t="shared" si="0"/>
        <v>0</v>
      </c>
      <c r="U12" s="222">
        <f t="shared" si="1"/>
        <v>0</v>
      </c>
      <c r="V12" s="222">
        <f t="shared" si="2"/>
        <v>1</v>
      </c>
      <c r="W12" s="222">
        <f t="shared" si="3"/>
        <v>0</v>
      </c>
      <c r="X12" s="266">
        <f t="shared" si="4"/>
        <v>1</v>
      </c>
      <c r="Y12" s="1574"/>
      <c r="Z12" s="560"/>
      <c r="AA12" s="1572">
        <v>5</v>
      </c>
    </row>
    <row r="13" spans="1:27" ht="24.95" customHeight="1" thickBot="1" x14ac:dyDescent="0.25">
      <c r="A13" s="1664"/>
      <c r="B13" s="1588"/>
      <c r="C13" s="1565"/>
      <c r="D13" s="1562"/>
      <c r="E13" s="1562"/>
      <c r="F13" s="1564"/>
      <c r="G13" s="296" t="s">
        <v>601</v>
      </c>
      <c r="H13" s="309"/>
      <c r="I13" s="309"/>
      <c r="J13" s="310"/>
      <c r="K13" s="419"/>
      <c r="L13" s="309"/>
      <c r="M13" s="310"/>
      <c r="N13" s="419"/>
      <c r="O13" s="309"/>
      <c r="P13" s="310"/>
      <c r="Q13" s="419"/>
      <c r="R13" s="309"/>
      <c r="S13" s="310"/>
      <c r="T13" s="364">
        <f t="shared" si="0"/>
        <v>0</v>
      </c>
      <c r="U13" s="365">
        <f t="shared" si="1"/>
        <v>0</v>
      </c>
      <c r="V13" s="365">
        <f t="shared" si="2"/>
        <v>0</v>
      </c>
      <c r="W13" s="365">
        <f t="shared" si="3"/>
        <v>0</v>
      </c>
      <c r="X13" s="366">
        <f t="shared" si="4"/>
        <v>0</v>
      </c>
      <c r="Y13" s="1575"/>
      <c r="Z13" s="560"/>
      <c r="AA13" s="1571"/>
    </row>
    <row r="14" spans="1:27" ht="24.95" customHeight="1" x14ac:dyDescent="0.2">
      <c r="A14" s="1664"/>
      <c r="B14" s="1588"/>
      <c r="C14" s="1565"/>
      <c r="D14" s="1561" t="s">
        <v>137</v>
      </c>
      <c r="E14" s="1561" t="s">
        <v>135</v>
      </c>
      <c r="F14" s="1580" t="s">
        <v>182</v>
      </c>
      <c r="G14" s="299" t="s">
        <v>600</v>
      </c>
      <c r="H14" s="233"/>
      <c r="I14" s="233"/>
      <c r="J14" s="245">
        <v>0.24</v>
      </c>
      <c r="K14" s="232"/>
      <c r="L14" s="233"/>
      <c r="M14" s="245">
        <v>0.48</v>
      </c>
      <c r="N14" s="232"/>
      <c r="O14" s="233"/>
      <c r="P14" s="245">
        <v>0.72</v>
      </c>
      <c r="Q14" s="232"/>
      <c r="R14" s="233"/>
      <c r="S14" s="245">
        <v>1</v>
      </c>
      <c r="T14" s="215">
        <f t="shared" si="0"/>
        <v>0.24</v>
      </c>
      <c r="U14" s="216">
        <f t="shared" si="1"/>
        <v>0.48</v>
      </c>
      <c r="V14" s="216">
        <f t="shared" si="2"/>
        <v>0.72</v>
      </c>
      <c r="W14" s="216">
        <f t="shared" si="3"/>
        <v>1</v>
      </c>
      <c r="X14" s="367">
        <f t="shared" si="4"/>
        <v>1</v>
      </c>
      <c r="Y14" s="1560" t="s">
        <v>317</v>
      </c>
      <c r="Z14" s="560"/>
      <c r="AA14" s="1572">
        <v>6</v>
      </c>
    </row>
    <row r="15" spans="1:27" ht="24.95" customHeight="1" thickBot="1" x14ac:dyDescent="0.25">
      <c r="A15" s="1664"/>
      <c r="B15" s="1588"/>
      <c r="C15" s="1562"/>
      <c r="D15" s="1562"/>
      <c r="E15" s="1562"/>
      <c r="F15" s="1564"/>
      <c r="G15" s="302" t="s">
        <v>601</v>
      </c>
      <c r="H15" s="303"/>
      <c r="I15" s="303"/>
      <c r="J15" s="304"/>
      <c r="K15" s="416"/>
      <c r="L15" s="303"/>
      <c r="M15" s="304"/>
      <c r="N15" s="416"/>
      <c r="O15" s="303"/>
      <c r="P15" s="304"/>
      <c r="Q15" s="416"/>
      <c r="R15" s="303"/>
      <c r="S15" s="304"/>
      <c r="T15" s="368">
        <f t="shared" si="0"/>
        <v>0</v>
      </c>
      <c r="U15" s="369">
        <f t="shared" si="1"/>
        <v>0</v>
      </c>
      <c r="V15" s="369">
        <f t="shared" si="2"/>
        <v>0</v>
      </c>
      <c r="W15" s="369">
        <f t="shared" si="3"/>
        <v>0</v>
      </c>
      <c r="X15" s="370">
        <f t="shared" si="4"/>
        <v>0</v>
      </c>
      <c r="Y15" s="1558"/>
      <c r="Z15" s="560"/>
      <c r="AA15" s="1571"/>
    </row>
    <row r="16" spans="1:27" ht="24.95" customHeight="1" x14ac:dyDescent="0.2">
      <c r="A16" s="1664"/>
      <c r="B16" s="1588"/>
      <c r="C16" s="1566" t="s">
        <v>510</v>
      </c>
      <c r="D16" s="1566" t="s">
        <v>183</v>
      </c>
      <c r="E16" s="1566" t="s">
        <v>112</v>
      </c>
      <c r="F16" s="1578" t="s">
        <v>184</v>
      </c>
      <c r="G16" s="295" t="s">
        <v>600</v>
      </c>
      <c r="H16" s="227"/>
      <c r="I16" s="227"/>
      <c r="J16" s="242">
        <v>0.25</v>
      </c>
      <c r="K16" s="226"/>
      <c r="L16" s="227"/>
      <c r="M16" s="242">
        <v>0.5</v>
      </c>
      <c r="N16" s="226"/>
      <c r="O16" s="227"/>
      <c r="P16" s="242">
        <v>0.75</v>
      </c>
      <c r="Q16" s="226"/>
      <c r="R16" s="227"/>
      <c r="S16" s="242">
        <v>1</v>
      </c>
      <c r="T16" s="221">
        <f t="shared" si="0"/>
        <v>0.25</v>
      </c>
      <c r="U16" s="222">
        <f t="shared" si="1"/>
        <v>0.5</v>
      </c>
      <c r="V16" s="222">
        <f t="shared" si="2"/>
        <v>0.75</v>
      </c>
      <c r="W16" s="222">
        <f t="shared" si="3"/>
        <v>1</v>
      </c>
      <c r="X16" s="266">
        <f t="shared" si="4"/>
        <v>1</v>
      </c>
      <c r="Y16" s="1560" t="s">
        <v>425</v>
      </c>
      <c r="Z16" s="560"/>
      <c r="AA16" s="1572">
        <v>7</v>
      </c>
    </row>
    <row r="17" spans="1:27" ht="24.95" customHeight="1" x14ac:dyDescent="0.2">
      <c r="A17" s="1664"/>
      <c r="B17" s="1588"/>
      <c r="C17" s="1565"/>
      <c r="D17" s="1577"/>
      <c r="E17" s="1577"/>
      <c r="F17" s="1579"/>
      <c r="G17" s="302" t="s">
        <v>601</v>
      </c>
      <c r="H17" s="311"/>
      <c r="I17" s="311"/>
      <c r="J17" s="312"/>
      <c r="K17" s="420"/>
      <c r="L17" s="311"/>
      <c r="M17" s="312"/>
      <c r="N17" s="420"/>
      <c r="O17" s="311"/>
      <c r="P17" s="312"/>
      <c r="Q17" s="420"/>
      <c r="R17" s="311"/>
      <c r="S17" s="312"/>
      <c r="T17" s="368">
        <f t="shared" si="0"/>
        <v>0</v>
      </c>
      <c r="U17" s="369">
        <f t="shared" si="1"/>
        <v>0</v>
      </c>
      <c r="V17" s="369">
        <f t="shared" si="2"/>
        <v>0</v>
      </c>
      <c r="W17" s="369">
        <f t="shared" si="3"/>
        <v>0</v>
      </c>
      <c r="X17" s="370">
        <f t="shared" si="4"/>
        <v>0</v>
      </c>
      <c r="Y17" s="1559"/>
      <c r="Z17" s="560"/>
      <c r="AA17" s="1576"/>
    </row>
    <row r="18" spans="1:27" ht="24.95" customHeight="1" x14ac:dyDescent="0.2">
      <c r="A18" s="1664"/>
      <c r="B18" s="1588"/>
      <c r="C18" s="1565"/>
      <c r="D18" s="1565" t="s">
        <v>113</v>
      </c>
      <c r="E18" s="1565" t="s">
        <v>420</v>
      </c>
      <c r="F18" s="1580" t="s">
        <v>419</v>
      </c>
      <c r="G18" s="299" t="s">
        <v>600</v>
      </c>
      <c r="H18" s="229"/>
      <c r="I18" s="229"/>
      <c r="J18" s="243"/>
      <c r="K18" s="228"/>
      <c r="L18" s="229"/>
      <c r="M18" s="243">
        <v>0.5</v>
      </c>
      <c r="N18" s="228"/>
      <c r="O18" s="229"/>
      <c r="P18" s="243"/>
      <c r="Q18" s="228"/>
      <c r="R18" s="229"/>
      <c r="S18" s="243">
        <v>1</v>
      </c>
      <c r="T18" s="215">
        <f t="shared" si="0"/>
        <v>0</v>
      </c>
      <c r="U18" s="216">
        <f t="shared" si="1"/>
        <v>0.5</v>
      </c>
      <c r="V18" s="216">
        <f t="shared" si="2"/>
        <v>0</v>
      </c>
      <c r="W18" s="216">
        <f t="shared" si="3"/>
        <v>1</v>
      </c>
      <c r="X18" s="367">
        <f t="shared" si="4"/>
        <v>1</v>
      </c>
      <c r="Y18" s="1557" t="s">
        <v>185</v>
      </c>
      <c r="Z18" s="560"/>
      <c r="AA18" s="1570">
        <v>8</v>
      </c>
    </row>
    <row r="19" spans="1:27" ht="24.95" customHeight="1" x14ac:dyDescent="0.2">
      <c r="A19" s="1664"/>
      <c r="B19" s="1588"/>
      <c r="C19" s="1565"/>
      <c r="D19" s="1577"/>
      <c r="E19" s="1577"/>
      <c r="F19" s="1579"/>
      <c r="G19" s="302" t="s">
        <v>601</v>
      </c>
      <c r="H19" s="311"/>
      <c r="I19" s="311"/>
      <c r="J19" s="312"/>
      <c r="K19" s="420"/>
      <c r="L19" s="311"/>
      <c r="M19" s="312"/>
      <c r="N19" s="420"/>
      <c r="O19" s="311"/>
      <c r="P19" s="312"/>
      <c r="Q19" s="420"/>
      <c r="R19" s="311"/>
      <c r="S19" s="312"/>
      <c r="T19" s="368">
        <f t="shared" si="0"/>
        <v>0</v>
      </c>
      <c r="U19" s="369">
        <f t="shared" si="1"/>
        <v>0</v>
      </c>
      <c r="V19" s="369">
        <f t="shared" si="2"/>
        <v>0</v>
      </c>
      <c r="W19" s="369">
        <f t="shared" si="3"/>
        <v>0</v>
      </c>
      <c r="X19" s="370">
        <f t="shared" si="4"/>
        <v>0</v>
      </c>
      <c r="Y19" s="1559"/>
      <c r="Z19" s="560"/>
      <c r="AA19" s="1576"/>
    </row>
    <row r="20" spans="1:27" ht="24.95" customHeight="1" x14ac:dyDescent="0.2">
      <c r="A20" s="1664"/>
      <c r="B20" s="1588"/>
      <c r="C20" s="1565"/>
      <c r="D20" s="1565" t="s">
        <v>139</v>
      </c>
      <c r="E20" s="1565" t="s">
        <v>138</v>
      </c>
      <c r="F20" s="1580" t="s">
        <v>190</v>
      </c>
      <c r="G20" s="299" t="s">
        <v>600</v>
      </c>
      <c r="H20" s="233"/>
      <c r="I20" s="233"/>
      <c r="J20" s="245"/>
      <c r="K20" s="232"/>
      <c r="L20" s="233"/>
      <c r="M20" s="245"/>
      <c r="N20" s="232"/>
      <c r="O20" s="233"/>
      <c r="P20" s="245"/>
      <c r="Q20" s="232"/>
      <c r="R20" s="233"/>
      <c r="S20" s="245">
        <v>1</v>
      </c>
      <c r="T20" s="215">
        <f t="shared" ref="T20:T33" si="5">SUM(H20:J20)</f>
        <v>0</v>
      </c>
      <c r="U20" s="216">
        <f t="shared" ref="U20:U33" si="6">SUM(K20:M20)</f>
        <v>0</v>
      </c>
      <c r="V20" s="216">
        <f t="shared" ref="V20:V33" si="7">SUM(N20:P20)</f>
        <v>0</v>
      </c>
      <c r="W20" s="216">
        <f t="shared" ref="W20:W33" si="8">SUM(Q20:S20)</f>
        <v>1</v>
      </c>
      <c r="X20" s="367">
        <f t="shared" ref="X20:X33" si="9">MAX(T20:W20)</f>
        <v>1</v>
      </c>
      <c r="Y20" s="1557" t="s">
        <v>42</v>
      </c>
      <c r="Z20" s="560"/>
      <c r="AA20" s="1570">
        <v>9</v>
      </c>
    </row>
    <row r="21" spans="1:27" ht="24.95" customHeight="1" thickBot="1" x14ac:dyDescent="0.25">
      <c r="A21" s="1664"/>
      <c r="B21" s="1588"/>
      <c r="C21" s="1562"/>
      <c r="D21" s="1562"/>
      <c r="E21" s="1562"/>
      <c r="F21" s="1564"/>
      <c r="G21" s="302" t="s">
        <v>601</v>
      </c>
      <c r="H21" s="303"/>
      <c r="I21" s="303"/>
      <c r="J21" s="304"/>
      <c r="K21" s="416"/>
      <c r="L21" s="303"/>
      <c r="M21" s="304"/>
      <c r="N21" s="416"/>
      <c r="O21" s="303"/>
      <c r="P21" s="304"/>
      <c r="Q21" s="416"/>
      <c r="R21" s="303"/>
      <c r="S21" s="304"/>
      <c r="T21" s="368">
        <f t="shared" si="5"/>
        <v>0</v>
      </c>
      <c r="U21" s="369">
        <f t="shared" si="6"/>
        <v>0</v>
      </c>
      <c r="V21" s="369">
        <f t="shared" si="7"/>
        <v>0</v>
      </c>
      <c r="W21" s="369">
        <f t="shared" si="8"/>
        <v>0</v>
      </c>
      <c r="X21" s="370">
        <f t="shared" si="9"/>
        <v>0</v>
      </c>
      <c r="Y21" s="1558"/>
      <c r="Z21" s="561"/>
      <c r="AA21" s="1571"/>
    </row>
    <row r="22" spans="1:27" ht="24.95" customHeight="1" x14ac:dyDescent="0.2">
      <c r="A22" s="1664"/>
      <c r="B22" s="1588"/>
      <c r="C22" s="1566" t="s">
        <v>422</v>
      </c>
      <c r="D22" s="1566" t="s">
        <v>72</v>
      </c>
      <c r="E22" s="1566" t="s">
        <v>73</v>
      </c>
      <c r="F22" s="1578" t="s">
        <v>608</v>
      </c>
      <c r="G22" s="295" t="s">
        <v>600</v>
      </c>
      <c r="H22" s="227"/>
      <c r="I22" s="227"/>
      <c r="J22" s="242"/>
      <c r="K22" s="226"/>
      <c r="L22" s="227"/>
      <c r="M22" s="242"/>
      <c r="N22" s="226"/>
      <c r="O22" s="227"/>
      <c r="P22" s="242"/>
      <c r="Q22" s="226">
        <v>1</v>
      </c>
      <c r="R22" s="227"/>
      <c r="S22" s="242"/>
      <c r="T22" s="221">
        <f t="shared" si="5"/>
        <v>0</v>
      </c>
      <c r="U22" s="222">
        <f t="shared" si="6"/>
        <v>0</v>
      </c>
      <c r="V22" s="222">
        <f t="shared" si="7"/>
        <v>0</v>
      </c>
      <c r="W22" s="222">
        <f t="shared" si="8"/>
        <v>1</v>
      </c>
      <c r="X22" s="266">
        <f t="shared" si="9"/>
        <v>1</v>
      </c>
      <c r="Y22" s="1560" t="s">
        <v>36</v>
      </c>
      <c r="Z22" s="558" t="s">
        <v>557</v>
      </c>
      <c r="AA22" s="1572">
        <v>10</v>
      </c>
    </row>
    <row r="23" spans="1:27" ht="24.95" customHeight="1" x14ac:dyDescent="0.2">
      <c r="A23" s="1664"/>
      <c r="B23" s="1588"/>
      <c r="C23" s="1565"/>
      <c r="D23" s="1577"/>
      <c r="E23" s="1577"/>
      <c r="F23" s="1579"/>
      <c r="G23" s="302" t="s">
        <v>601</v>
      </c>
      <c r="H23" s="311"/>
      <c r="I23" s="311"/>
      <c r="J23" s="312"/>
      <c r="K23" s="420"/>
      <c r="L23" s="311"/>
      <c r="M23" s="312"/>
      <c r="N23" s="420"/>
      <c r="O23" s="311"/>
      <c r="P23" s="312"/>
      <c r="Q23" s="420"/>
      <c r="R23" s="311"/>
      <c r="S23" s="312"/>
      <c r="T23" s="368">
        <f t="shared" si="5"/>
        <v>0</v>
      </c>
      <c r="U23" s="369">
        <f t="shared" si="6"/>
        <v>0</v>
      </c>
      <c r="V23" s="369">
        <f t="shared" si="7"/>
        <v>0</v>
      </c>
      <c r="W23" s="369">
        <f t="shared" si="8"/>
        <v>0</v>
      </c>
      <c r="X23" s="370">
        <f t="shared" si="9"/>
        <v>0</v>
      </c>
      <c r="Y23" s="1557"/>
      <c r="Z23" s="559"/>
      <c r="AA23" s="1576"/>
    </row>
    <row r="24" spans="1:27" ht="24.95" customHeight="1" x14ac:dyDescent="0.2">
      <c r="A24" s="1664"/>
      <c r="B24" s="1588"/>
      <c r="C24" s="1565"/>
      <c r="D24" s="1565" t="s">
        <v>194</v>
      </c>
      <c r="E24" s="1565" t="s">
        <v>81</v>
      </c>
      <c r="F24" s="1580" t="s">
        <v>192</v>
      </c>
      <c r="G24" s="299" t="s">
        <v>600</v>
      </c>
      <c r="H24" s="229"/>
      <c r="I24" s="229"/>
      <c r="J24" s="243"/>
      <c r="K24" s="228"/>
      <c r="L24" s="229"/>
      <c r="M24" s="243"/>
      <c r="N24" s="228"/>
      <c r="O24" s="229"/>
      <c r="P24" s="243"/>
      <c r="Q24" s="228"/>
      <c r="R24" s="229"/>
      <c r="S24" s="243">
        <v>1</v>
      </c>
      <c r="T24" s="215">
        <f t="shared" si="5"/>
        <v>0</v>
      </c>
      <c r="U24" s="216">
        <f t="shared" si="6"/>
        <v>0</v>
      </c>
      <c r="V24" s="216">
        <f t="shared" si="7"/>
        <v>0</v>
      </c>
      <c r="W24" s="216">
        <f t="shared" si="8"/>
        <v>1</v>
      </c>
      <c r="X24" s="367">
        <f t="shared" si="9"/>
        <v>1</v>
      </c>
      <c r="Y24" s="1557"/>
      <c r="Z24" s="560" t="s">
        <v>555</v>
      </c>
      <c r="AA24" s="1570">
        <v>11</v>
      </c>
    </row>
    <row r="25" spans="1:27" ht="24.95" customHeight="1" x14ac:dyDescent="0.2">
      <c r="A25" s="1664"/>
      <c r="B25" s="1588"/>
      <c r="C25" s="1565"/>
      <c r="D25" s="1577"/>
      <c r="E25" s="1577"/>
      <c r="F25" s="1579"/>
      <c r="G25" s="302" t="s">
        <v>601</v>
      </c>
      <c r="H25" s="311"/>
      <c r="I25" s="311"/>
      <c r="J25" s="312"/>
      <c r="K25" s="420"/>
      <c r="L25" s="311"/>
      <c r="M25" s="312"/>
      <c r="N25" s="420"/>
      <c r="O25" s="311"/>
      <c r="P25" s="312"/>
      <c r="Q25" s="420"/>
      <c r="R25" s="311"/>
      <c r="S25" s="312"/>
      <c r="T25" s="368">
        <f t="shared" si="5"/>
        <v>0</v>
      </c>
      <c r="U25" s="369">
        <f t="shared" si="6"/>
        <v>0</v>
      </c>
      <c r="V25" s="369">
        <f t="shared" si="7"/>
        <v>0</v>
      </c>
      <c r="W25" s="369">
        <f t="shared" si="8"/>
        <v>0</v>
      </c>
      <c r="X25" s="370">
        <f t="shared" si="9"/>
        <v>0</v>
      </c>
      <c r="Y25" s="1557"/>
      <c r="Z25" s="560"/>
      <c r="AA25" s="1576"/>
    </row>
    <row r="26" spans="1:27" ht="24.95" customHeight="1" x14ac:dyDescent="0.2">
      <c r="A26" s="1664"/>
      <c r="B26" s="1588"/>
      <c r="C26" s="1565"/>
      <c r="D26" s="1565" t="s">
        <v>193</v>
      </c>
      <c r="E26" s="1565" t="s">
        <v>82</v>
      </c>
      <c r="F26" s="1580" t="s">
        <v>195</v>
      </c>
      <c r="G26" s="299" t="s">
        <v>600</v>
      </c>
      <c r="H26" s="229"/>
      <c r="I26" s="229"/>
      <c r="J26" s="243"/>
      <c r="K26" s="228"/>
      <c r="L26" s="229"/>
      <c r="M26" s="243"/>
      <c r="N26" s="228"/>
      <c r="O26" s="229"/>
      <c r="P26" s="243"/>
      <c r="Q26" s="228"/>
      <c r="R26" s="229"/>
      <c r="S26" s="243">
        <v>1</v>
      </c>
      <c r="T26" s="215">
        <f t="shared" si="5"/>
        <v>0</v>
      </c>
      <c r="U26" s="216">
        <f t="shared" si="6"/>
        <v>0</v>
      </c>
      <c r="V26" s="216">
        <f t="shared" si="7"/>
        <v>0</v>
      </c>
      <c r="W26" s="216">
        <f t="shared" si="8"/>
        <v>1</v>
      </c>
      <c r="X26" s="367">
        <f t="shared" si="9"/>
        <v>1</v>
      </c>
      <c r="Y26" s="1557"/>
      <c r="Z26" s="560"/>
      <c r="AA26" s="1570">
        <v>12</v>
      </c>
    </row>
    <row r="27" spans="1:27" ht="24.95" customHeight="1" x14ac:dyDescent="0.2">
      <c r="A27" s="1664"/>
      <c r="B27" s="1588"/>
      <c r="C27" s="1565"/>
      <c r="D27" s="1577"/>
      <c r="E27" s="1577"/>
      <c r="F27" s="1579"/>
      <c r="G27" s="302" t="s">
        <v>601</v>
      </c>
      <c r="H27" s="311"/>
      <c r="I27" s="311"/>
      <c r="J27" s="312"/>
      <c r="K27" s="420"/>
      <c r="L27" s="311"/>
      <c r="M27" s="312"/>
      <c r="N27" s="420"/>
      <c r="O27" s="311"/>
      <c r="P27" s="312"/>
      <c r="Q27" s="420"/>
      <c r="R27" s="311"/>
      <c r="S27" s="312"/>
      <c r="T27" s="368">
        <f t="shared" si="5"/>
        <v>0</v>
      </c>
      <c r="U27" s="369">
        <f t="shared" si="6"/>
        <v>0</v>
      </c>
      <c r="V27" s="369">
        <f t="shared" si="7"/>
        <v>0</v>
      </c>
      <c r="W27" s="369">
        <f t="shared" si="8"/>
        <v>0</v>
      </c>
      <c r="X27" s="370">
        <f t="shared" si="9"/>
        <v>0</v>
      </c>
      <c r="Y27" s="1557"/>
      <c r="Z27" s="560"/>
      <c r="AA27" s="1576"/>
    </row>
    <row r="28" spans="1:27" ht="24.95" customHeight="1" x14ac:dyDescent="0.2">
      <c r="A28" s="1664"/>
      <c r="B28" s="1588"/>
      <c r="C28" s="1565"/>
      <c r="D28" s="1565" t="s">
        <v>74</v>
      </c>
      <c r="E28" s="1565" t="s">
        <v>83</v>
      </c>
      <c r="F28" s="1580" t="s">
        <v>196</v>
      </c>
      <c r="G28" s="299" t="s">
        <v>600</v>
      </c>
      <c r="H28" s="229"/>
      <c r="I28" s="229"/>
      <c r="J28" s="243"/>
      <c r="K28" s="228"/>
      <c r="L28" s="229"/>
      <c r="M28" s="243"/>
      <c r="N28" s="228"/>
      <c r="O28" s="229"/>
      <c r="P28" s="243"/>
      <c r="Q28" s="228"/>
      <c r="R28" s="229"/>
      <c r="S28" s="243">
        <v>1</v>
      </c>
      <c r="T28" s="215">
        <f t="shared" si="5"/>
        <v>0</v>
      </c>
      <c r="U28" s="216">
        <f t="shared" si="6"/>
        <v>0</v>
      </c>
      <c r="V28" s="216">
        <f t="shared" si="7"/>
        <v>0</v>
      </c>
      <c r="W28" s="216">
        <f t="shared" si="8"/>
        <v>1</v>
      </c>
      <c r="X28" s="367">
        <f t="shared" si="9"/>
        <v>1</v>
      </c>
      <c r="Y28" s="1557"/>
      <c r="Z28" s="560"/>
      <c r="AA28" s="1570">
        <v>13</v>
      </c>
    </row>
    <row r="29" spans="1:27" ht="24.95" customHeight="1" x14ac:dyDescent="0.2">
      <c r="A29" s="1664"/>
      <c r="B29" s="1588"/>
      <c r="C29" s="1565"/>
      <c r="D29" s="1577"/>
      <c r="E29" s="1577"/>
      <c r="F29" s="1579"/>
      <c r="G29" s="302" t="s">
        <v>601</v>
      </c>
      <c r="H29" s="311"/>
      <c r="I29" s="311"/>
      <c r="J29" s="312"/>
      <c r="K29" s="420"/>
      <c r="L29" s="311"/>
      <c r="M29" s="312"/>
      <c r="N29" s="420"/>
      <c r="O29" s="311"/>
      <c r="P29" s="312"/>
      <c r="Q29" s="420"/>
      <c r="R29" s="311"/>
      <c r="S29" s="312"/>
      <c r="T29" s="368">
        <f t="shared" si="5"/>
        <v>0</v>
      </c>
      <c r="U29" s="369">
        <f t="shared" si="6"/>
        <v>0</v>
      </c>
      <c r="V29" s="369">
        <f t="shared" si="7"/>
        <v>0</v>
      </c>
      <c r="W29" s="369">
        <f t="shared" si="8"/>
        <v>0</v>
      </c>
      <c r="X29" s="370">
        <f t="shared" si="9"/>
        <v>0</v>
      </c>
      <c r="Y29" s="1557"/>
      <c r="Z29" s="560"/>
      <c r="AA29" s="1576"/>
    </row>
    <row r="30" spans="1:27" ht="24.95" customHeight="1" x14ac:dyDescent="0.2">
      <c r="A30" s="1664"/>
      <c r="B30" s="1588"/>
      <c r="C30" s="1565"/>
      <c r="D30" s="1565" t="s">
        <v>197</v>
      </c>
      <c r="E30" s="1565" t="s">
        <v>84</v>
      </c>
      <c r="F30" s="1580" t="s">
        <v>85</v>
      </c>
      <c r="G30" s="299" t="s">
        <v>600</v>
      </c>
      <c r="H30" s="229"/>
      <c r="I30" s="229"/>
      <c r="J30" s="243"/>
      <c r="K30" s="228"/>
      <c r="L30" s="229"/>
      <c r="M30" s="243"/>
      <c r="N30" s="228"/>
      <c r="O30" s="229"/>
      <c r="P30" s="243"/>
      <c r="Q30" s="228"/>
      <c r="R30" s="229"/>
      <c r="S30" s="243">
        <v>1</v>
      </c>
      <c r="T30" s="215">
        <f t="shared" si="5"/>
        <v>0</v>
      </c>
      <c r="U30" s="216">
        <f t="shared" si="6"/>
        <v>0</v>
      </c>
      <c r="V30" s="216">
        <f t="shared" si="7"/>
        <v>0</v>
      </c>
      <c r="W30" s="216">
        <f t="shared" si="8"/>
        <v>1</v>
      </c>
      <c r="X30" s="367">
        <f t="shared" si="9"/>
        <v>1</v>
      </c>
      <c r="Y30" s="1557"/>
      <c r="Z30" s="560"/>
      <c r="AA30" s="1570">
        <v>14</v>
      </c>
    </row>
    <row r="31" spans="1:27" ht="24.95" customHeight="1" x14ac:dyDescent="0.2">
      <c r="A31" s="1664"/>
      <c r="B31" s="1588"/>
      <c r="C31" s="1565"/>
      <c r="D31" s="1577"/>
      <c r="E31" s="1577"/>
      <c r="F31" s="1579"/>
      <c r="G31" s="302" t="s">
        <v>601</v>
      </c>
      <c r="H31" s="311"/>
      <c r="I31" s="311"/>
      <c r="J31" s="312"/>
      <c r="K31" s="420"/>
      <c r="L31" s="311"/>
      <c r="M31" s="312"/>
      <c r="N31" s="420"/>
      <c r="O31" s="311"/>
      <c r="P31" s="312"/>
      <c r="Q31" s="420"/>
      <c r="R31" s="311"/>
      <c r="S31" s="312"/>
      <c r="T31" s="368">
        <f t="shared" si="5"/>
        <v>0</v>
      </c>
      <c r="U31" s="369">
        <f t="shared" si="6"/>
        <v>0</v>
      </c>
      <c r="V31" s="369">
        <f t="shared" si="7"/>
        <v>0</v>
      </c>
      <c r="W31" s="369">
        <f t="shared" si="8"/>
        <v>0</v>
      </c>
      <c r="X31" s="370">
        <f t="shared" si="9"/>
        <v>0</v>
      </c>
      <c r="Y31" s="1557"/>
      <c r="Z31" s="560"/>
      <c r="AA31" s="1576"/>
    </row>
    <row r="32" spans="1:27" ht="24.95" customHeight="1" x14ac:dyDescent="0.2">
      <c r="A32" s="1664"/>
      <c r="B32" s="1588"/>
      <c r="C32" s="1565"/>
      <c r="D32" s="1565" t="s">
        <v>75</v>
      </c>
      <c r="E32" s="1565" t="s">
        <v>86</v>
      </c>
      <c r="F32" s="1580" t="s">
        <v>87</v>
      </c>
      <c r="G32" s="299" t="s">
        <v>600</v>
      </c>
      <c r="H32" s="229"/>
      <c r="I32" s="229"/>
      <c r="J32" s="243"/>
      <c r="K32" s="228"/>
      <c r="L32" s="229"/>
      <c r="M32" s="243"/>
      <c r="N32" s="228"/>
      <c r="O32" s="229"/>
      <c r="P32" s="243"/>
      <c r="Q32" s="228">
        <v>1</v>
      </c>
      <c r="R32" s="229"/>
      <c r="S32" s="243"/>
      <c r="T32" s="215">
        <f t="shared" si="5"/>
        <v>0</v>
      </c>
      <c r="U32" s="216">
        <f t="shared" si="6"/>
        <v>0</v>
      </c>
      <c r="V32" s="216">
        <f t="shared" si="7"/>
        <v>0</v>
      </c>
      <c r="W32" s="216">
        <f t="shared" si="8"/>
        <v>1</v>
      </c>
      <c r="X32" s="367">
        <f t="shared" si="9"/>
        <v>1</v>
      </c>
      <c r="Y32" s="1557"/>
      <c r="Z32" s="560"/>
      <c r="AA32" s="1570">
        <v>15</v>
      </c>
    </row>
    <row r="33" spans="1:27" ht="24.95" customHeight="1" thickBot="1" x14ac:dyDescent="0.25">
      <c r="A33" s="1664"/>
      <c r="B33" s="1588"/>
      <c r="C33" s="1562"/>
      <c r="D33" s="1562"/>
      <c r="E33" s="1562"/>
      <c r="F33" s="1564"/>
      <c r="G33" s="296" t="s">
        <v>601</v>
      </c>
      <c r="H33" s="297"/>
      <c r="I33" s="297"/>
      <c r="J33" s="298"/>
      <c r="K33" s="414"/>
      <c r="L33" s="297"/>
      <c r="M33" s="298"/>
      <c r="N33" s="414"/>
      <c r="O33" s="297"/>
      <c r="P33" s="298"/>
      <c r="Q33" s="414"/>
      <c r="R33" s="297"/>
      <c r="S33" s="298"/>
      <c r="T33" s="364">
        <f t="shared" si="5"/>
        <v>0</v>
      </c>
      <c r="U33" s="365">
        <f t="shared" si="6"/>
        <v>0</v>
      </c>
      <c r="V33" s="365">
        <f t="shared" si="7"/>
        <v>0</v>
      </c>
      <c r="W33" s="365">
        <f t="shared" si="8"/>
        <v>0</v>
      </c>
      <c r="X33" s="366">
        <f t="shared" si="9"/>
        <v>0</v>
      </c>
      <c r="Y33" s="1558"/>
      <c r="Z33" s="561"/>
      <c r="AA33" s="1571"/>
    </row>
    <row r="34" spans="1:27" ht="24.95" customHeight="1" x14ac:dyDescent="0.2">
      <c r="A34" s="1664"/>
      <c r="B34" s="1588"/>
      <c r="C34" s="1566" t="s">
        <v>11</v>
      </c>
      <c r="D34" s="1566" t="s">
        <v>198</v>
      </c>
      <c r="E34" s="1566" t="s">
        <v>423</v>
      </c>
      <c r="F34" s="1578" t="s">
        <v>199</v>
      </c>
      <c r="G34" s="295" t="s">
        <v>600</v>
      </c>
      <c r="H34" s="227"/>
      <c r="I34" s="227"/>
      <c r="J34" s="242"/>
      <c r="K34" s="226"/>
      <c r="L34" s="227"/>
      <c r="M34" s="242">
        <v>1</v>
      </c>
      <c r="N34" s="226"/>
      <c r="O34" s="227"/>
      <c r="P34" s="242"/>
      <c r="Q34" s="226"/>
      <c r="R34" s="227"/>
      <c r="S34" s="242"/>
      <c r="T34" s="221">
        <f>SUM(H34:J34)</f>
        <v>0</v>
      </c>
      <c r="U34" s="222">
        <f>SUM(K34:M34)</f>
        <v>1</v>
      </c>
      <c r="V34" s="222">
        <f>SUM(N34:P34)</f>
        <v>0</v>
      </c>
      <c r="W34" s="222">
        <f>SUM(Q34:S34)</f>
        <v>0</v>
      </c>
      <c r="X34" s="266">
        <f>MAX(T34:W34)</f>
        <v>1</v>
      </c>
      <c r="Y34" s="289" t="s">
        <v>201</v>
      </c>
      <c r="Z34" s="558" t="s">
        <v>559</v>
      </c>
      <c r="AA34" s="1572">
        <v>16</v>
      </c>
    </row>
    <row r="35" spans="1:27" ht="24.95" customHeight="1" thickBot="1" x14ac:dyDescent="0.25">
      <c r="A35" s="1664"/>
      <c r="B35" s="1588"/>
      <c r="C35" s="1562"/>
      <c r="D35" s="1562"/>
      <c r="E35" s="1562"/>
      <c r="F35" s="1564"/>
      <c r="G35" s="296" t="s">
        <v>601</v>
      </c>
      <c r="H35" s="297"/>
      <c r="I35" s="297"/>
      <c r="J35" s="298"/>
      <c r="K35" s="414"/>
      <c r="L35" s="297"/>
      <c r="M35" s="298"/>
      <c r="N35" s="414"/>
      <c r="O35" s="297"/>
      <c r="P35" s="298"/>
      <c r="Q35" s="414"/>
      <c r="R35" s="297"/>
      <c r="S35" s="298"/>
      <c r="T35" s="364">
        <f>SUM(H35:J35)</f>
        <v>0</v>
      </c>
      <c r="U35" s="365">
        <f>SUM(K35:M35)</f>
        <v>0</v>
      </c>
      <c r="V35" s="365">
        <f>SUM(N35:P35)</f>
        <v>0</v>
      </c>
      <c r="W35" s="365">
        <f>SUM(Q35:S35)</f>
        <v>0</v>
      </c>
      <c r="X35" s="366">
        <f>MAX(T35:W35)</f>
        <v>0</v>
      </c>
      <c r="Y35" s="290"/>
      <c r="Z35" s="560"/>
      <c r="AA35" s="1571"/>
    </row>
    <row r="36" spans="1:27" ht="24.95" customHeight="1" x14ac:dyDescent="0.2">
      <c r="A36" s="1664"/>
      <c r="B36" s="1588"/>
      <c r="C36" s="1566" t="s">
        <v>12</v>
      </c>
      <c r="D36" s="1566" t="s">
        <v>204</v>
      </c>
      <c r="E36" s="1566" t="s">
        <v>424</v>
      </c>
      <c r="F36" s="1578" t="s">
        <v>200</v>
      </c>
      <c r="G36" s="295" t="s">
        <v>600</v>
      </c>
      <c r="H36" s="227"/>
      <c r="I36" s="227"/>
      <c r="J36" s="242"/>
      <c r="K36" s="226"/>
      <c r="L36" s="227"/>
      <c r="M36" s="242">
        <v>1</v>
      </c>
      <c r="N36" s="226"/>
      <c r="O36" s="227"/>
      <c r="P36" s="242"/>
      <c r="Q36" s="226"/>
      <c r="R36" s="227"/>
      <c r="S36" s="242"/>
      <c r="T36" s="221">
        <f>SUM(H36:J36)</f>
        <v>0</v>
      </c>
      <c r="U36" s="222">
        <f>SUM(K36:M36)</f>
        <v>1</v>
      </c>
      <c r="V36" s="222">
        <f>SUM(N36:P36)</f>
        <v>0</v>
      </c>
      <c r="W36" s="222">
        <f>SUM(Q36:S36)</f>
        <v>0</v>
      </c>
      <c r="X36" s="266">
        <f>MAX(T36:W36)</f>
        <v>1</v>
      </c>
      <c r="Y36" s="289" t="s">
        <v>201</v>
      </c>
      <c r="Z36" s="560"/>
      <c r="AA36" s="1572">
        <v>17</v>
      </c>
    </row>
    <row r="37" spans="1:27" ht="24.95" customHeight="1" x14ac:dyDescent="0.2">
      <c r="A37" s="1664"/>
      <c r="B37" s="1588"/>
      <c r="C37" s="1565"/>
      <c r="D37" s="1577"/>
      <c r="E37" s="1577"/>
      <c r="F37" s="1579"/>
      <c r="G37" s="302" t="s">
        <v>601</v>
      </c>
      <c r="H37" s="311"/>
      <c r="I37" s="311"/>
      <c r="J37" s="312"/>
      <c r="K37" s="420"/>
      <c r="L37" s="311"/>
      <c r="M37" s="312"/>
      <c r="N37" s="420"/>
      <c r="O37" s="311"/>
      <c r="P37" s="312"/>
      <c r="Q37" s="420"/>
      <c r="R37" s="311"/>
      <c r="S37" s="312"/>
      <c r="T37" s="368">
        <f>SUM(H37:J37)</f>
        <v>0</v>
      </c>
      <c r="U37" s="369">
        <f>SUM(K37:M37)</f>
        <v>0</v>
      </c>
      <c r="V37" s="369">
        <f>SUM(N37:P37)</f>
        <v>0</v>
      </c>
      <c r="W37" s="369">
        <f>SUM(Q37:S37)</f>
        <v>0</v>
      </c>
      <c r="X37" s="370">
        <f>MAX(T37:W37)</f>
        <v>0</v>
      </c>
      <c r="Y37" s="291"/>
      <c r="Z37" s="560"/>
      <c r="AA37" s="1576"/>
    </row>
    <row r="38" spans="1:27" ht="24.95" customHeight="1" x14ac:dyDescent="0.2">
      <c r="A38" s="1664"/>
      <c r="B38" s="1588"/>
      <c r="C38" s="1565"/>
      <c r="D38" s="1565" t="s">
        <v>205</v>
      </c>
      <c r="E38" s="1565" t="s">
        <v>202</v>
      </c>
      <c r="F38" s="1580" t="s">
        <v>203</v>
      </c>
      <c r="G38" s="299" t="s">
        <v>600</v>
      </c>
      <c r="H38" s="229"/>
      <c r="I38" s="229"/>
      <c r="J38" s="243"/>
      <c r="K38" s="228"/>
      <c r="L38" s="229"/>
      <c r="M38" s="243">
        <v>1</v>
      </c>
      <c r="N38" s="228"/>
      <c r="O38" s="229"/>
      <c r="P38" s="243"/>
      <c r="Q38" s="228"/>
      <c r="R38" s="229"/>
      <c r="S38" s="243"/>
      <c r="T38" s="215">
        <f t="shared" ref="T38:T53" si="10">SUM(H38:J38)</f>
        <v>0</v>
      </c>
      <c r="U38" s="216">
        <f t="shared" ref="U38:U53" si="11">SUM(K38:M38)</f>
        <v>1</v>
      </c>
      <c r="V38" s="216">
        <f t="shared" ref="V38:V53" si="12">SUM(N38:P38)</f>
        <v>0</v>
      </c>
      <c r="W38" s="216">
        <f t="shared" ref="W38:W53" si="13">SUM(Q38:S38)</f>
        <v>0</v>
      </c>
      <c r="X38" s="367">
        <f t="shared" ref="X38:X53" si="14">MAX(T38:W38)</f>
        <v>1</v>
      </c>
      <c r="Y38" s="292" t="s">
        <v>43</v>
      </c>
      <c r="Z38" s="560"/>
      <c r="AA38" s="1570">
        <v>18</v>
      </c>
    </row>
    <row r="39" spans="1:27" ht="24.95" customHeight="1" thickBot="1" x14ac:dyDescent="0.25">
      <c r="A39" s="1664"/>
      <c r="B39" s="1589"/>
      <c r="C39" s="1562"/>
      <c r="D39" s="1562"/>
      <c r="E39" s="1562"/>
      <c r="F39" s="1564"/>
      <c r="G39" s="296" t="s">
        <v>601</v>
      </c>
      <c r="H39" s="297"/>
      <c r="I39" s="297"/>
      <c r="J39" s="298"/>
      <c r="K39" s="414"/>
      <c r="L39" s="297"/>
      <c r="M39" s="298"/>
      <c r="N39" s="414"/>
      <c r="O39" s="297"/>
      <c r="P39" s="298"/>
      <c r="Q39" s="414"/>
      <c r="R39" s="297"/>
      <c r="S39" s="298"/>
      <c r="T39" s="364">
        <f t="shared" si="10"/>
        <v>0</v>
      </c>
      <c r="U39" s="365">
        <f t="shared" si="11"/>
        <v>0</v>
      </c>
      <c r="V39" s="365">
        <f t="shared" si="12"/>
        <v>0</v>
      </c>
      <c r="W39" s="365">
        <f t="shared" si="13"/>
        <v>0</v>
      </c>
      <c r="X39" s="366">
        <f t="shared" si="14"/>
        <v>0</v>
      </c>
      <c r="Y39" s="292"/>
      <c r="Z39" s="560"/>
      <c r="AA39" s="1571"/>
    </row>
    <row r="40" spans="1:27" ht="24.95" customHeight="1" x14ac:dyDescent="0.2">
      <c r="A40" s="1664"/>
      <c r="B40" s="1595" t="s">
        <v>688</v>
      </c>
      <c r="C40" s="1590" t="s">
        <v>41</v>
      </c>
      <c r="D40" s="1592" t="s">
        <v>399</v>
      </c>
      <c r="E40" s="1592" t="s">
        <v>427</v>
      </c>
      <c r="F40" s="1593" t="s">
        <v>426</v>
      </c>
      <c r="G40" s="295" t="s">
        <v>600</v>
      </c>
      <c r="H40" s="227"/>
      <c r="I40" s="227"/>
      <c r="J40" s="242">
        <v>0.3</v>
      </c>
      <c r="K40" s="226"/>
      <c r="L40" s="227"/>
      <c r="M40" s="242">
        <v>0.6</v>
      </c>
      <c r="N40" s="226"/>
      <c r="O40" s="227"/>
      <c r="P40" s="242">
        <v>1</v>
      </c>
      <c r="Q40" s="226"/>
      <c r="R40" s="227"/>
      <c r="S40" s="242"/>
      <c r="T40" s="221">
        <f t="shared" si="10"/>
        <v>0.3</v>
      </c>
      <c r="U40" s="222">
        <f t="shared" si="11"/>
        <v>0.6</v>
      </c>
      <c r="V40" s="222">
        <f t="shared" si="12"/>
        <v>1</v>
      </c>
      <c r="W40" s="222">
        <f t="shared" si="13"/>
        <v>0</v>
      </c>
      <c r="X40" s="266">
        <f t="shared" si="14"/>
        <v>1</v>
      </c>
      <c r="Y40" s="1601" t="s">
        <v>42</v>
      </c>
      <c r="Z40" s="553" t="s">
        <v>562</v>
      </c>
      <c r="AA40" s="1572">
        <v>19</v>
      </c>
    </row>
    <row r="41" spans="1:27" ht="24.95" customHeight="1" thickBot="1" x14ac:dyDescent="0.25">
      <c r="A41" s="1664"/>
      <c r="B41" s="1596"/>
      <c r="C41" s="1591"/>
      <c r="D41" s="1584"/>
      <c r="E41" s="1584"/>
      <c r="F41" s="1586"/>
      <c r="G41" s="313" t="s">
        <v>601</v>
      </c>
      <c r="H41" s="314"/>
      <c r="I41" s="314"/>
      <c r="J41" s="315"/>
      <c r="K41" s="421"/>
      <c r="L41" s="314"/>
      <c r="M41" s="315"/>
      <c r="N41" s="421"/>
      <c r="O41" s="314"/>
      <c r="P41" s="315"/>
      <c r="Q41" s="421"/>
      <c r="R41" s="314"/>
      <c r="S41" s="315"/>
      <c r="T41" s="371">
        <f t="shared" si="10"/>
        <v>0</v>
      </c>
      <c r="U41" s="372">
        <f t="shared" si="11"/>
        <v>0</v>
      </c>
      <c r="V41" s="372">
        <f t="shared" si="12"/>
        <v>0</v>
      </c>
      <c r="W41" s="372">
        <f t="shared" si="13"/>
        <v>0</v>
      </c>
      <c r="X41" s="373">
        <f t="shared" si="14"/>
        <v>0</v>
      </c>
      <c r="Y41" s="1602"/>
      <c r="Z41" s="554"/>
      <c r="AA41" s="1571"/>
    </row>
    <row r="42" spans="1:27" ht="24.95" customHeight="1" x14ac:dyDescent="0.2">
      <c r="A42" s="1664"/>
      <c r="B42" s="1596"/>
      <c r="C42" s="1590" t="s">
        <v>13</v>
      </c>
      <c r="D42" s="1592" t="s">
        <v>206</v>
      </c>
      <c r="E42" s="1592" t="s">
        <v>69</v>
      </c>
      <c r="F42" s="1593" t="s">
        <v>70</v>
      </c>
      <c r="G42" s="295" t="s">
        <v>600</v>
      </c>
      <c r="H42" s="227"/>
      <c r="I42" s="227"/>
      <c r="J42" s="242"/>
      <c r="K42" s="226"/>
      <c r="L42" s="227"/>
      <c r="M42" s="242">
        <v>0.5</v>
      </c>
      <c r="N42" s="226"/>
      <c r="O42" s="227"/>
      <c r="P42" s="242"/>
      <c r="Q42" s="226"/>
      <c r="R42" s="227">
        <v>1</v>
      </c>
      <c r="S42" s="242"/>
      <c r="T42" s="221">
        <f t="shared" si="10"/>
        <v>0</v>
      </c>
      <c r="U42" s="222">
        <f t="shared" si="11"/>
        <v>0.5</v>
      </c>
      <c r="V42" s="222">
        <f t="shared" si="12"/>
        <v>0</v>
      </c>
      <c r="W42" s="222">
        <f t="shared" si="13"/>
        <v>1</v>
      </c>
      <c r="X42" s="266">
        <f t="shared" si="14"/>
        <v>1</v>
      </c>
      <c r="Y42" s="1601" t="s">
        <v>42</v>
      </c>
      <c r="Z42" s="553" t="s">
        <v>560</v>
      </c>
      <c r="AA42" s="1572">
        <v>20</v>
      </c>
    </row>
    <row r="43" spans="1:27" ht="24.95" customHeight="1" x14ac:dyDescent="0.2">
      <c r="A43" s="1664"/>
      <c r="B43" s="1596"/>
      <c r="C43" s="1607"/>
      <c r="D43" s="1594"/>
      <c r="E43" s="1594"/>
      <c r="F43" s="1582"/>
      <c r="G43" s="316" t="s">
        <v>601</v>
      </c>
      <c r="H43" s="317"/>
      <c r="I43" s="317"/>
      <c r="J43" s="318"/>
      <c r="K43" s="422"/>
      <c r="L43" s="317"/>
      <c r="M43" s="318"/>
      <c r="N43" s="422"/>
      <c r="O43" s="317"/>
      <c r="P43" s="318"/>
      <c r="Q43" s="422"/>
      <c r="R43" s="317"/>
      <c r="S43" s="318"/>
      <c r="T43" s="374">
        <f t="shared" si="10"/>
        <v>0</v>
      </c>
      <c r="U43" s="375">
        <f t="shared" si="11"/>
        <v>0</v>
      </c>
      <c r="V43" s="375">
        <f t="shared" si="12"/>
        <v>0</v>
      </c>
      <c r="W43" s="375">
        <f t="shared" si="13"/>
        <v>0</v>
      </c>
      <c r="X43" s="376">
        <f t="shared" si="14"/>
        <v>0</v>
      </c>
      <c r="Y43" s="1603"/>
      <c r="Z43" s="555"/>
      <c r="AA43" s="1576"/>
    </row>
    <row r="44" spans="1:27" ht="24.95" customHeight="1" x14ac:dyDescent="0.2">
      <c r="A44" s="1664"/>
      <c r="B44" s="1596"/>
      <c r="C44" s="1607"/>
      <c r="D44" s="1606" t="s">
        <v>428</v>
      </c>
      <c r="E44" s="1606" t="s">
        <v>398</v>
      </c>
      <c r="F44" s="1581" t="s">
        <v>207</v>
      </c>
      <c r="G44" s="319" t="s">
        <v>600</v>
      </c>
      <c r="H44" s="320"/>
      <c r="I44" s="320"/>
      <c r="J44" s="321"/>
      <c r="K44" s="423"/>
      <c r="L44" s="320"/>
      <c r="M44" s="321"/>
      <c r="N44" s="423"/>
      <c r="O44" s="320">
        <v>1</v>
      </c>
      <c r="P44" s="321"/>
      <c r="Q44" s="423"/>
      <c r="R44" s="320"/>
      <c r="S44" s="243"/>
      <c r="T44" s="215">
        <f t="shared" si="10"/>
        <v>0</v>
      </c>
      <c r="U44" s="216">
        <f t="shared" si="11"/>
        <v>0</v>
      </c>
      <c r="V44" s="216">
        <f t="shared" si="12"/>
        <v>1</v>
      </c>
      <c r="W44" s="216">
        <f t="shared" si="13"/>
        <v>0</v>
      </c>
      <c r="X44" s="367">
        <f t="shared" si="14"/>
        <v>1</v>
      </c>
      <c r="Y44" s="1603"/>
      <c r="Z44" s="551" t="s">
        <v>562</v>
      </c>
      <c r="AA44" s="1570">
        <v>21</v>
      </c>
    </row>
    <row r="45" spans="1:27" ht="24.95" customHeight="1" x14ac:dyDescent="0.2">
      <c r="A45" s="1664"/>
      <c r="B45" s="1596"/>
      <c r="C45" s="1607"/>
      <c r="D45" s="1594"/>
      <c r="E45" s="1594"/>
      <c r="F45" s="1582"/>
      <c r="G45" s="316" t="s">
        <v>601</v>
      </c>
      <c r="H45" s="317"/>
      <c r="I45" s="317"/>
      <c r="J45" s="318"/>
      <c r="K45" s="422"/>
      <c r="L45" s="317"/>
      <c r="M45" s="318"/>
      <c r="N45" s="422"/>
      <c r="O45" s="317"/>
      <c r="P45" s="318"/>
      <c r="Q45" s="422"/>
      <c r="R45" s="317"/>
      <c r="S45" s="318"/>
      <c r="T45" s="374">
        <f t="shared" si="10"/>
        <v>0</v>
      </c>
      <c r="U45" s="375">
        <f t="shared" si="11"/>
        <v>0</v>
      </c>
      <c r="V45" s="375">
        <f t="shared" si="12"/>
        <v>0</v>
      </c>
      <c r="W45" s="375">
        <f t="shared" si="13"/>
        <v>0</v>
      </c>
      <c r="X45" s="376">
        <f t="shared" si="14"/>
        <v>0</v>
      </c>
      <c r="Y45" s="1603"/>
      <c r="Z45" s="556"/>
      <c r="AA45" s="1576"/>
    </row>
    <row r="46" spans="1:27" ht="24.95" customHeight="1" x14ac:dyDescent="0.2">
      <c r="A46" s="1664"/>
      <c r="B46" s="1596"/>
      <c r="C46" s="1607"/>
      <c r="D46" s="1583" t="s">
        <v>209</v>
      </c>
      <c r="E46" s="1583" t="s">
        <v>208</v>
      </c>
      <c r="F46" s="1585" t="s">
        <v>429</v>
      </c>
      <c r="G46" s="299" t="s">
        <v>600</v>
      </c>
      <c r="H46" s="229"/>
      <c r="I46" s="229"/>
      <c r="J46" s="243"/>
      <c r="K46" s="228"/>
      <c r="L46" s="229"/>
      <c r="M46" s="243"/>
      <c r="N46" s="228"/>
      <c r="O46" s="229"/>
      <c r="P46" s="243">
        <v>1</v>
      </c>
      <c r="Q46" s="228"/>
      <c r="R46" s="229"/>
      <c r="S46" s="243"/>
      <c r="T46" s="215">
        <f t="shared" si="10"/>
        <v>0</v>
      </c>
      <c r="U46" s="216">
        <f t="shared" si="11"/>
        <v>0</v>
      </c>
      <c r="V46" s="216">
        <f t="shared" si="12"/>
        <v>1</v>
      </c>
      <c r="W46" s="216">
        <f t="shared" si="13"/>
        <v>0</v>
      </c>
      <c r="X46" s="367">
        <f t="shared" si="14"/>
        <v>1</v>
      </c>
      <c r="Y46" s="1603"/>
      <c r="Z46" s="557" t="s">
        <v>560</v>
      </c>
      <c r="AA46" s="1570">
        <v>22</v>
      </c>
    </row>
    <row r="47" spans="1:27" ht="24.95" customHeight="1" thickBot="1" x14ac:dyDescent="0.25">
      <c r="A47" s="1664"/>
      <c r="B47" s="1596"/>
      <c r="C47" s="1591"/>
      <c r="D47" s="1584"/>
      <c r="E47" s="1584"/>
      <c r="F47" s="1586"/>
      <c r="G47" s="313" t="s">
        <v>601</v>
      </c>
      <c r="H47" s="314"/>
      <c r="I47" s="314"/>
      <c r="J47" s="315"/>
      <c r="K47" s="421"/>
      <c r="L47" s="314"/>
      <c r="M47" s="315"/>
      <c r="N47" s="421"/>
      <c r="O47" s="314"/>
      <c r="P47" s="315"/>
      <c r="Q47" s="421"/>
      <c r="R47" s="314"/>
      <c r="S47" s="315"/>
      <c r="T47" s="371">
        <f t="shared" si="10"/>
        <v>0</v>
      </c>
      <c r="U47" s="372">
        <f t="shared" si="11"/>
        <v>0</v>
      </c>
      <c r="V47" s="372">
        <f t="shared" si="12"/>
        <v>0</v>
      </c>
      <c r="W47" s="372">
        <f t="shared" si="13"/>
        <v>0</v>
      </c>
      <c r="X47" s="373">
        <f t="shared" si="14"/>
        <v>0</v>
      </c>
      <c r="Y47" s="1602"/>
      <c r="Z47" s="554"/>
      <c r="AA47" s="1571"/>
    </row>
    <row r="48" spans="1:27" ht="24.95" customHeight="1" x14ac:dyDescent="0.2">
      <c r="A48" s="1664"/>
      <c r="B48" s="1596"/>
      <c r="C48" s="1590" t="s">
        <v>431</v>
      </c>
      <c r="D48" s="1583" t="s">
        <v>210</v>
      </c>
      <c r="E48" s="1583" t="s">
        <v>432</v>
      </c>
      <c r="F48" s="1585" t="s">
        <v>433</v>
      </c>
      <c r="G48" s="299" t="s">
        <v>600</v>
      </c>
      <c r="H48" s="229"/>
      <c r="I48" s="229"/>
      <c r="J48" s="243"/>
      <c r="K48" s="228"/>
      <c r="L48" s="229"/>
      <c r="M48" s="243"/>
      <c r="N48" s="228"/>
      <c r="O48" s="229"/>
      <c r="P48" s="243">
        <v>1</v>
      </c>
      <c r="Q48" s="228"/>
      <c r="R48" s="229"/>
      <c r="S48" s="243"/>
      <c r="T48" s="221">
        <f t="shared" si="10"/>
        <v>0</v>
      </c>
      <c r="U48" s="222">
        <f t="shared" si="11"/>
        <v>0</v>
      </c>
      <c r="V48" s="222">
        <f t="shared" si="12"/>
        <v>1</v>
      </c>
      <c r="W48" s="222">
        <f t="shared" si="13"/>
        <v>0</v>
      </c>
      <c r="X48" s="266">
        <f t="shared" si="14"/>
        <v>1</v>
      </c>
      <c r="Y48" s="1604" t="s">
        <v>50</v>
      </c>
      <c r="Z48" s="550" t="s">
        <v>562</v>
      </c>
      <c r="AA48" s="1572">
        <v>23</v>
      </c>
    </row>
    <row r="49" spans="1:27" ht="24.95" customHeight="1" thickBot="1" x14ac:dyDescent="0.25">
      <c r="A49" s="1664"/>
      <c r="B49" s="1596"/>
      <c r="C49" s="1591"/>
      <c r="D49" s="1584"/>
      <c r="E49" s="1584"/>
      <c r="F49" s="1586"/>
      <c r="G49" s="313" t="s">
        <v>601</v>
      </c>
      <c r="H49" s="314"/>
      <c r="I49" s="314"/>
      <c r="J49" s="315"/>
      <c r="K49" s="421"/>
      <c r="L49" s="314"/>
      <c r="M49" s="315"/>
      <c r="N49" s="421"/>
      <c r="O49" s="314"/>
      <c r="P49" s="315"/>
      <c r="Q49" s="421"/>
      <c r="R49" s="314"/>
      <c r="S49" s="315"/>
      <c r="T49" s="371">
        <f t="shared" si="10"/>
        <v>0</v>
      </c>
      <c r="U49" s="372">
        <f t="shared" si="11"/>
        <v>0</v>
      </c>
      <c r="V49" s="372">
        <f t="shared" si="12"/>
        <v>0</v>
      </c>
      <c r="W49" s="372">
        <f t="shared" si="13"/>
        <v>0</v>
      </c>
      <c r="X49" s="373">
        <f t="shared" si="14"/>
        <v>0</v>
      </c>
      <c r="Y49" s="1605"/>
      <c r="Z49" s="551"/>
      <c r="AA49" s="1571"/>
    </row>
    <row r="50" spans="1:27" ht="24.95" customHeight="1" x14ac:dyDescent="0.2">
      <c r="A50" s="1664"/>
      <c r="B50" s="1596"/>
      <c r="C50" s="1590" t="s">
        <v>211</v>
      </c>
      <c r="D50" s="1583" t="s">
        <v>435</v>
      </c>
      <c r="E50" s="1583" t="s">
        <v>140</v>
      </c>
      <c r="F50" s="1585" t="s">
        <v>436</v>
      </c>
      <c r="G50" s="299" t="s">
        <v>600</v>
      </c>
      <c r="H50" s="229"/>
      <c r="I50" s="229"/>
      <c r="J50" s="243"/>
      <c r="K50" s="228"/>
      <c r="L50" s="229"/>
      <c r="M50" s="243"/>
      <c r="N50" s="228"/>
      <c r="O50" s="229">
        <v>1</v>
      </c>
      <c r="P50" s="243"/>
      <c r="Q50" s="228"/>
      <c r="R50" s="229"/>
      <c r="S50" s="243"/>
      <c r="T50" s="221">
        <f t="shared" si="10"/>
        <v>0</v>
      </c>
      <c r="U50" s="222">
        <f t="shared" si="11"/>
        <v>0</v>
      </c>
      <c r="V50" s="222">
        <f t="shared" si="12"/>
        <v>1</v>
      </c>
      <c r="W50" s="222">
        <f t="shared" si="13"/>
        <v>0</v>
      </c>
      <c r="X50" s="266">
        <f t="shared" si="14"/>
        <v>1</v>
      </c>
      <c r="Y50" s="1604" t="s">
        <v>212</v>
      </c>
      <c r="Z50" s="551"/>
      <c r="AA50" s="1572">
        <v>24</v>
      </c>
    </row>
    <row r="51" spans="1:27" ht="24.95" customHeight="1" thickBot="1" x14ac:dyDescent="0.25">
      <c r="A51" s="1664"/>
      <c r="B51" s="1597"/>
      <c r="C51" s="1591"/>
      <c r="D51" s="1584"/>
      <c r="E51" s="1584"/>
      <c r="F51" s="1586"/>
      <c r="G51" s="313" t="s">
        <v>601</v>
      </c>
      <c r="H51" s="314"/>
      <c r="I51" s="314"/>
      <c r="J51" s="315"/>
      <c r="K51" s="421"/>
      <c r="L51" s="314"/>
      <c r="M51" s="315"/>
      <c r="N51" s="421"/>
      <c r="O51" s="314"/>
      <c r="P51" s="315"/>
      <c r="Q51" s="421"/>
      <c r="R51" s="314"/>
      <c r="S51" s="315"/>
      <c r="T51" s="371">
        <f t="shared" si="10"/>
        <v>0</v>
      </c>
      <c r="U51" s="372">
        <f t="shared" si="11"/>
        <v>0</v>
      </c>
      <c r="V51" s="372">
        <f t="shared" si="12"/>
        <v>0</v>
      </c>
      <c r="W51" s="372">
        <f t="shared" si="13"/>
        <v>0</v>
      </c>
      <c r="X51" s="373">
        <f t="shared" si="14"/>
        <v>0</v>
      </c>
      <c r="Y51" s="1605"/>
      <c r="Z51" s="552"/>
      <c r="AA51" s="1571"/>
    </row>
    <row r="52" spans="1:27" ht="24.95" customHeight="1" x14ac:dyDescent="0.2">
      <c r="A52" s="1664"/>
      <c r="B52" s="1614" t="s">
        <v>690</v>
      </c>
      <c r="C52" s="1612" t="s">
        <v>143</v>
      </c>
      <c r="D52" s="1614" t="s">
        <v>126</v>
      </c>
      <c r="E52" s="1614" t="s">
        <v>127</v>
      </c>
      <c r="F52" s="1616" t="s">
        <v>128</v>
      </c>
      <c r="G52" s="295" t="s">
        <v>600</v>
      </c>
      <c r="H52" s="227"/>
      <c r="I52" s="227"/>
      <c r="J52" s="242"/>
      <c r="K52" s="226"/>
      <c r="L52" s="227"/>
      <c r="M52" s="242"/>
      <c r="N52" s="226"/>
      <c r="O52" s="227"/>
      <c r="P52" s="242"/>
      <c r="Q52" s="226"/>
      <c r="R52" s="227">
        <v>1</v>
      </c>
      <c r="S52" s="242"/>
      <c r="T52" s="221">
        <f t="shared" si="10"/>
        <v>0</v>
      </c>
      <c r="U52" s="222">
        <f t="shared" si="11"/>
        <v>0</v>
      </c>
      <c r="V52" s="222">
        <f t="shared" si="12"/>
        <v>0</v>
      </c>
      <c r="W52" s="222">
        <f t="shared" si="13"/>
        <v>1</v>
      </c>
      <c r="X52" s="266">
        <f t="shared" si="14"/>
        <v>1</v>
      </c>
      <c r="Y52" s="1608" t="s">
        <v>437</v>
      </c>
      <c r="Z52" s="547" t="s">
        <v>562</v>
      </c>
      <c r="AA52" s="1572">
        <v>25</v>
      </c>
    </row>
    <row r="53" spans="1:27" ht="24.95" customHeight="1" thickBot="1" x14ac:dyDescent="0.25">
      <c r="A53" s="1664"/>
      <c r="B53" s="1620"/>
      <c r="C53" s="1613"/>
      <c r="D53" s="1615"/>
      <c r="E53" s="1615"/>
      <c r="F53" s="1617"/>
      <c r="G53" s="322" t="s">
        <v>601</v>
      </c>
      <c r="H53" s="323"/>
      <c r="I53" s="323"/>
      <c r="J53" s="324"/>
      <c r="K53" s="424"/>
      <c r="L53" s="323"/>
      <c r="M53" s="324"/>
      <c r="N53" s="424"/>
      <c r="O53" s="323"/>
      <c r="P53" s="324"/>
      <c r="Q53" s="424"/>
      <c r="R53" s="323"/>
      <c r="S53" s="324"/>
      <c r="T53" s="377">
        <f t="shared" si="10"/>
        <v>0</v>
      </c>
      <c r="U53" s="378">
        <f t="shared" si="11"/>
        <v>0</v>
      </c>
      <c r="V53" s="378">
        <f t="shared" si="12"/>
        <v>0</v>
      </c>
      <c r="W53" s="378">
        <f t="shared" si="13"/>
        <v>0</v>
      </c>
      <c r="X53" s="379">
        <f t="shared" si="14"/>
        <v>0</v>
      </c>
      <c r="Y53" s="1609"/>
      <c r="Z53" s="548"/>
      <c r="AA53" s="1571"/>
    </row>
    <row r="54" spans="1:27" ht="24.95" customHeight="1" x14ac:dyDescent="0.2">
      <c r="A54" s="1664"/>
      <c r="B54" s="1620"/>
      <c r="C54" s="1612" t="s">
        <v>14</v>
      </c>
      <c r="D54" s="1614" t="s">
        <v>145</v>
      </c>
      <c r="E54" s="1614" t="s">
        <v>146</v>
      </c>
      <c r="F54" s="1616" t="s">
        <v>213</v>
      </c>
      <c r="G54" s="295" t="s">
        <v>600</v>
      </c>
      <c r="H54" s="227"/>
      <c r="I54" s="227"/>
      <c r="J54" s="242"/>
      <c r="K54" s="226"/>
      <c r="L54" s="227"/>
      <c r="M54" s="242"/>
      <c r="N54" s="226"/>
      <c r="O54" s="227"/>
      <c r="P54" s="242">
        <v>1</v>
      </c>
      <c r="Q54" s="226"/>
      <c r="R54" s="227"/>
      <c r="S54" s="242"/>
      <c r="T54" s="221">
        <f>SUM(H54:J54)</f>
        <v>0</v>
      </c>
      <c r="U54" s="222">
        <f>SUM(K54:M54)</f>
        <v>0</v>
      </c>
      <c r="V54" s="222">
        <f>SUM(N54:P54)</f>
        <v>1</v>
      </c>
      <c r="W54" s="222">
        <f>SUM(Q54:S54)</f>
        <v>0</v>
      </c>
      <c r="X54" s="266">
        <f>MAX(T54:W54)</f>
        <v>1</v>
      </c>
      <c r="Y54" s="1610" t="s">
        <v>144</v>
      </c>
      <c r="Z54" s="548"/>
      <c r="AA54" s="1572">
        <v>26</v>
      </c>
    </row>
    <row r="55" spans="1:27" ht="24.95" customHeight="1" thickBot="1" x14ac:dyDescent="0.25">
      <c r="A55" s="1664"/>
      <c r="B55" s="1620"/>
      <c r="C55" s="1613"/>
      <c r="D55" s="1615"/>
      <c r="E55" s="1615"/>
      <c r="F55" s="1617"/>
      <c r="G55" s="322" t="s">
        <v>601</v>
      </c>
      <c r="H55" s="323"/>
      <c r="I55" s="323"/>
      <c r="J55" s="324"/>
      <c r="K55" s="424"/>
      <c r="L55" s="323"/>
      <c r="M55" s="324"/>
      <c r="N55" s="424"/>
      <c r="O55" s="323"/>
      <c r="P55" s="324"/>
      <c r="Q55" s="424"/>
      <c r="R55" s="323"/>
      <c r="S55" s="324"/>
      <c r="T55" s="377">
        <f>SUM(H55:J55)</f>
        <v>0</v>
      </c>
      <c r="U55" s="378">
        <f>SUM(K55:M55)</f>
        <v>0</v>
      </c>
      <c r="V55" s="378">
        <f>SUM(N55:P55)</f>
        <v>0</v>
      </c>
      <c r="W55" s="378">
        <f>SUM(Q55:S55)</f>
        <v>0</v>
      </c>
      <c r="X55" s="379">
        <f>MAX(T55:W55)</f>
        <v>0</v>
      </c>
      <c r="Y55" s="1611"/>
      <c r="Z55" s="548"/>
      <c r="AA55" s="1571"/>
    </row>
    <row r="56" spans="1:27" ht="24.95" customHeight="1" x14ac:dyDescent="0.2">
      <c r="A56" s="1664"/>
      <c r="B56" s="1620"/>
      <c r="C56" s="1612" t="s">
        <v>15</v>
      </c>
      <c r="D56" s="1614" t="s">
        <v>214</v>
      </c>
      <c r="E56" s="1614" t="s">
        <v>147</v>
      </c>
      <c r="F56" s="1616" t="s">
        <v>215</v>
      </c>
      <c r="G56" s="295" t="s">
        <v>600</v>
      </c>
      <c r="H56" s="227"/>
      <c r="I56" s="227"/>
      <c r="J56" s="242"/>
      <c r="K56" s="226"/>
      <c r="L56" s="227"/>
      <c r="M56" s="242"/>
      <c r="N56" s="226"/>
      <c r="O56" s="227"/>
      <c r="P56" s="242"/>
      <c r="Q56" s="226">
        <v>1</v>
      </c>
      <c r="R56" s="227"/>
      <c r="S56" s="242"/>
      <c r="T56" s="221">
        <f t="shared" ref="T56:T65" si="15">SUM(H56:J56)</f>
        <v>0</v>
      </c>
      <c r="U56" s="222">
        <f t="shared" ref="U56:U65" si="16">SUM(K56:M56)</f>
        <v>0</v>
      </c>
      <c r="V56" s="222">
        <f t="shared" ref="V56:V65" si="17">SUM(N56:P56)</f>
        <v>0</v>
      </c>
      <c r="W56" s="222">
        <f t="shared" ref="W56:W65" si="18">SUM(Q56:S56)</f>
        <v>1</v>
      </c>
      <c r="X56" s="266">
        <f t="shared" ref="X56:X65" si="19">MAX(T56:W56)</f>
        <v>1</v>
      </c>
      <c r="Y56" s="1610" t="s">
        <v>50</v>
      </c>
      <c r="Z56" s="548"/>
      <c r="AA56" s="1572">
        <v>27</v>
      </c>
    </row>
    <row r="57" spans="1:27" ht="24.95" customHeight="1" thickBot="1" x14ac:dyDescent="0.25">
      <c r="A57" s="1664"/>
      <c r="B57" s="1620"/>
      <c r="C57" s="1613"/>
      <c r="D57" s="1615"/>
      <c r="E57" s="1615"/>
      <c r="F57" s="1617"/>
      <c r="G57" s="322" t="s">
        <v>601</v>
      </c>
      <c r="H57" s="323"/>
      <c r="I57" s="323"/>
      <c r="J57" s="324"/>
      <c r="K57" s="424"/>
      <c r="L57" s="323"/>
      <c r="M57" s="324"/>
      <c r="N57" s="424"/>
      <c r="O57" s="323"/>
      <c r="P57" s="324"/>
      <c r="Q57" s="424"/>
      <c r="R57" s="323"/>
      <c r="S57" s="324"/>
      <c r="T57" s="377">
        <f t="shared" si="15"/>
        <v>0</v>
      </c>
      <c r="U57" s="378">
        <f t="shared" si="16"/>
        <v>0</v>
      </c>
      <c r="V57" s="378">
        <f t="shared" si="17"/>
        <v>0</v>
      </c>
      <c r="W57" s="378">
        <f t="shared" si="18"/>
        <v>0</v>
      </c>
      <c r="X57" s="379">
        <f t="shared" si="19"/>
        <v>0</v>
      </c>
      <c r="Y57" s="1611"/>
      <c r="Z57" s="549"/>
      <c r="AA57" s="1571"/>
    </row>
    <row r="58" spans="1:27" ht="24.95" customHeight="1" x14ac:dyDescent="0.2">
      <c r="A58" s="1664"/>
      <c r="B58" s="1620"/>
      <c r="C58" s="1612" t="s">
        <v>16</v>
      </c>
      <c r="D58" s="1614" t="s">
        <v>400</v>
      </c>
      <c r="E58" s="1614" t="s">
        <v>94</v>
      </c>
      <c r="F58" s="1616" t="s">
        <v>216</v>
      </c>
      <c r="G58" s="295" t="s">
        <v>600</v>
      </c>
      <c r="H58" s="227"/>
      <c r="I58" s="227"/>
      <c r="J58" s="242"/>
      <c r="K58" s="226"/>
      <c r="L58" s="227"/>
      <c r="M58" s="242"/>
      <c r="N58" s="226"/>
      <c r="O58" s="227">
        <v>1</v>
      </c>
      <c r="P58" s="242"/>
      <c r="Q58" s="226"/>
      <c r="R58" s="227"/>
      <c r="S58" s="242"/>
      <c r="T58" s="221">
        <f t="shared" si="15"/>
        <v>0</v>
      </c>
      <c r="U58" s="222">
        <f t="shared" si="16"/>
        <v>0</v>
      </c>
      <c r="V58" s="222">
        <f t="shared" si="17"/>
        <v>1</v>
      </c>
      <c r="W58" s="222">
        <f t="shared" si="18"/>
        <v>0</v>
      </c>
      <c r="X58" s="266">
        <f t="shared" si="19"/>
        <v>1</v>
      </c>
      <c r="Y58" s="1610" t="s">
        <v>212</v>
      </c>
      <c r="Z58" s="544" t="s">
        <v>561</v>
      </c>
      <c r="AA58" s="1572">
        <v>28</v>
      </c>
    </row>
    <row r="59" spans="1:27" ht="24.95" customHeight="1" thickBot="1" x14ac:dyDescent="0.25">
      <c r="A59" s="1664"/>
      <c r="B59" s="1620"/>
      <c r="C59" s="1613"/>
      <c r="D59" s="1615"/>
      <c r="E59" s="1615"/>
      <c r="F59" s="1617"/>
      <c r="G59" s="322" t="s">
        <v>601</v>
      </c>
      <c r="H59" s="323"/>
      <c r="I59" s="323"/>
      <c r="J59" s="324"/>
      <c r="K59" s="424"/>
      <c r="L59" s="323"/>
      <c r="M59" s="324"/>
      <c r="N59" s="424"/>
      <c r="O59" s="323"/>
      <c r="P59" s="324"/>
      <c r="Q59" s="424"/>
      <c r="R59" s="323"/>
      <c r="S59" s="324"/>
      <c r="T59" s="377">
        <f t="shared" si="15"/>
        <v>0</v>
      </c>
      <c r="U59" s="378">
        <f t="shared" si="16"/>
        <v>0</v>
      </c>
      <c r="V59" s="378">
        <f t="shared" si="17"/>
        <v>0</v>
      </c>
      <c r="W59" s="378">
        <f t="shared" si="18"/>
        <v>0</v>
      </c>
      <c r="X59" s="379">
        <f t="shared" si="19"/>
        <v>0</v>
      </c>
      <c r="Y59" s="1611"/>
      <c r="Z59" s="546"/>
      <c r="AA59" s="1571"/>
    </row>
    <row r="60" spans="1:27" ht="24.95" customHeight="1" x14ac:dyDescent="0.2">
      <c r="A60" s="1664"/>
      <c r="B60" s="1620"/>
      <c r="C60" s="1612" t="s">
        <v>17</v>
      </c>
      <c r="D60" s="1614" t="s">
        <v>217</v>
      </c>
      <c r="E60" s="1614" t="s">
        <v>439</v>
      </c>
      <c r="F60" s="1616" t="s">
        <v>440</v>
      </c>
      <c r="G60" s="299" t="s">
        <v>600</v>
      </c>
      <c r="H60" s="229"/>
      <c r="I60" s="229"/>
      <c r="J60" s="243"/>
      <c r="K60" s="228"/>
      <c r="L60" s="229"/>
      <c r="M60" s="243"/>
      <c r="N60" s="228"/>
      <c r="O60" s="229"/>
      <c r="P60" s="243"/>
      <c r="Q60" s="228"/>
      <c r="R60" s="229"/>
      <c r="S60" s="243">
        <v>1</v>
      </c>
      <c r="T60" s="221">
        <f t="shared" si="15"/>
        <v>0</v>
      </c>
      <c r="U60" s="222">
        <f t="shared" si="16"/>
        <v>0</v>
      </c>
      <c r="V60" s="222">
        <f t="shared" si="17"/>
        <v>0</v>
      </c>
      <c r="W60" s="222">
        <f t="shared" si="18"/>
        <v>1</v>
      </c>
      <c r="X60" s="266">
        <f t="shared" si="19"/>
        <v>1</v>
      </c>
      <c r="Y60" s="1610" t="s">
        <v>442</v>
      </c>
      <c r="Z60" s="544" t="s">
        <v>562</v>
      </c>
      <c r="AA60" s="1572">
        <v>29</v>
      </c>
    </row>
    <row r="61" spans="1:27" ht="24.95" customHeight="1" thickBot="1" x14ac:dyDescent="0.25">
      <c r="A61" s="1664"/>
      <c r="B61" s="1620"/>
      <c r="C61" s="1613"/>
      <c r="D61" s="1615"/>
      <c r="E61" s="1615"/>
      <c r="F61" s="1617"/>
      <c r="G61" s="322" t="s">
        <v>601</v>
      </c>
      <c r="H61" s="323"/>
      <c r="I61" s="323"/>
      <c r="J61" s="324"/>
      <c r="K61" s="424"/>
      <c r="L61" s="323"/>
      <c r="M61" s="324"/>
      <c r="N61" s="424"/>
      <c r="O61" s="323"/>
      <c r="P61" s="324"/>
      <c r="Q61" s="424"/>
      <c r="R61" s="323"/>
      <c r="S61" s="324"/>
      <c r="T61" s="377">
        <f t="shared" si="15"/>
        <v>0</v>
      </c>
      <c r="U61" s="378">
        <f t="shared" si="16"/>
        <v>0</v>
      </c>
      <c r="V61" s="378">
        <f t="shared" si="17"/>
        <v>0</v>
      </c>
      <c r="W61" s="378">
        <f t="shared" si="18"/>
        <v>0</v>
      </c>
      <c r="X61" s="379">
        <f t="shared" si="19"/>
        <v>0</v>
      </c>
      <c r="Y61" s="1611"/>
      <c r="Z61" s="545"/>
      <c r="AA61" s="1571"/>
    </row>
    <row r="62" spans="1:27" ht="24.95" customHeight="1" x14ac:dyDescent="0.2">
      <c r="A62" s="1664"/>
      <c r="B62" s="1620"/>
      <c r="C62" s="1622" t="s">
        <v>218</v>
      </c>
      <c r="D62" s="1614" t="s">
        <v>154</v>
      </c>
      <c r="E62" s="1614" t="s">
        <v>151</v>
      </c>
      <c r="F62" s="1616" t="s">
        <v>150</v>
      </c>
      <c r="G62" s="295" t="s">
        <v>600</v>
      </c>
      <c r="H62" s="227"/>
      <c r="I62" s="227"/>
      <c r="J62" s="242"/>
      <c r="K62" s="226"/>
      <c r="L62" s="227"/>
      <c r="M62" s="242"/>
      <c r="N62" s="226"/>
      <c r="O62" s="227"/>
      <c r="P62" s="242"/>
      <c r="Q62" s="226"/>
      <c r="R62" s="227">
        <v>1</v>
      </c>
      <c r="S62" s="242"/>
      <c r="T62" s="221">
        <f t="shared" si="15"/>
        <v>0</v>
      </c>
      <c r="U62" s="222">
        <f t="shared" si="16"/>
        <v>0</v>
      </c>
      <c r="V62" s="222">
        <f t="shared" si="17"/>
        <v>0</v>
      </c>
      <c r="W62" s="222">
        <f t="shared" si="18"/>
        <v>1</v>
      </c>
      <c r="X62" s="266">
        <f t="shared" si="19"/>
        <v>1</v>
      </c>
      <c r="Y62" s="1610" t="s">
        <v>42</v>
      </c>
      <c r="Z62" s="545"/>
      <c r="AA62" s="1572">
        <v>30</v>
      </c>
    </row>
    <row r="63" spans="1:27" ht="24.95" customHeight="1" x14ac:dyDescent="0.2">
      <c r="A63" s="1664"/>
      <c r="B63" s="1620"/>
      <c r="C63" s="1622"/>
      <c r="D63" s="1618"/>
      <c r="E63" s="1618"/>
      <c r="F63" s="1619"/>
      <c r="G63" s="325" t="s">
        <v>601</v>
      </c>
      <c r="H63" s="326"/>
      <c r="I63" s="326"/>
      <c r="J63" s="327"/>
      <c r="K63" s="425"/>
      <c r="L63" s="326"/>
      <c r="M63" s="327"/>
      <c r="N63" s="425"/>
      <c r="O63" s="326"/>
      <c r="P63" s="327"/>
      <c r="Q63" s="425"/>
      <c r="R63" s="326"/>
      <c r="S63" s="327"/>
      <c r="T63" s="380">
        <f t="shared" si="15"/>
        <v>0</v>
      </c>
      <c r="U63" s="381">
        <f t="shared" si="16"/>
        <v>0</v>
      </c>
      <c r="V63" s="381">
        <f t="shared" si="17"/>
        <v>0</v>
      </c>
      <c r="W63" s="381">
        <f t="shared" si="18"/>
        <v>0</v>
      </c>
      <c r="X63" s="382">
        <f t="shared" si="19"/>
        <v>0</v>
      </c>
      <c r="Y63" s="1623"/>
      <c r="Z63" s="545"/>
      <c r="AA63" s="1576"/>
    </row>
    <row r="64" spans="1:27" ht="24.95" customHeight="1" x14ac:dyDescent="0.2">
      <c r="A64" s="1664"/>
      <c r="B64" s="1620"/>
      <c r="C64" s="1622"/>
      <c r="D64" s="1620" t="s">
        <v>219</v>
      </c>
      <c r="E64" s="1620" t="s">
        <v>71</v>
      </c>
      <c r="F64" s="1621" t="s">
        <v>445</v>
      </c>
      <c r="G64" s="319" t="s">
        <v>600</v>
      </c>
      <c r="H64" s="320"/>
      <c r="I64" s="320"/>
      <c r="J64" s="243"/>
      <c r="K64" s="228"/>
      <c r="L64" s="229"/>
      <c r="M64" s="243"/>
      <c r="N64" s="228">
        <v>1</v>
      </c>
      <c r="O64" s="229"/>
      <c r="P64" s="243"/>
      <c r="Q64" s="228"/>
      <c r="R64" s="229"/>
      <c r="S64" s="243"/>
      <c r="T64" s="215">
        <f t="shared" si="15"/>
        <v>0</v>
      </c>
      <c r="U64" s="216">
        <f t="shared" si="16"/>
        <v>0</v>
      </c>
      <c r="V64" s="216">
        <f t="shared" si="17"/>
        <v>1</v>
      </c>
      <c r="W64" s="216">
        <f t="shared" si="18"/>
        <v>0</v>
      </c>
      <c r="X64" s="367">
        <f t="shared" si="19"/>
        <v>1</v>
      </c>
      <c r="Y64" s="1623"/>
      <c r="Z64" s="545"/>
      <c r="AA64" s="1570">
        <v>31</v>
      </c>
    </row>
    <row r="65" spans="1:27" ht="24.95" customHeight="1" thickBot="1" x14ac:dyDescent="0.25">
      <c r="A65" s="1664"/>
      <c r="B65" s="1620"/>
      <c r="C65" s="1613"/>
      <c r="D65" s="1615"/>
      <c r="E65" s="1615"/>
      <c r="F65" s="1617"/>
      <c r="G65" s="322" t="s">
        <v>601</v>
      </c>
      <c r="H65" s="323"/>
      <c r="I65" s="323"/>
      <c r="J65" s="328"/>
      <c r="K65" s="426"/>
      <c r="L65" s="330"/>
      <c r="M65" s="328"/>
      <c r="N65" s="426"/>
      <c r="O65" s="330"/>
      <c r="P65" s="328"/>
      <c r="Q65" s="426"/>
      <c r="R65" s="330"/>
      <c r="S65" s="328"/>
      <c r="T65" s="377">
        <f t="shared" si="15"/>
        <v>0</v>
      </c>
      <c r="U65" s="378">
        <f t="shared" si="16"/>
        <v>0</v>
      </c>
      <c r="V65" s="378">
        <f t="shared" si="17"/>
        <v>0</v>
      </c>
      <c r="W65" s="378">
        <f t="shared" si="18"/>
        <v>0</v>
      </c>
      <c r="X65" s="379">
        <f t="shared" si="19"/>
        <v>0</v>
      </c>
      <c r="Y65" s="1611"/>
      <c r="Z65" s="546"/>
      <c r="AA65" s="1571"/>
    </row>
    <row r="66" spans="1:27" ht="24.95" customHeight="1" x14ac:dyDescent="0.2">
      <c r="A66" s="1664"/>
      <c r="B66" s="1620"/>
      <c r="C66" s="1612" t="s">
        <v>18</v>
      </c>
      <c r="D66" s="1614" t="s">
        <v>396</v>
      </c>
      <c r="E66" s="1614" t="s">
        <v>222</v>
      </c>
      <c r="F66" s="1628" t="s">
        <v>693</v>
      </c>
      <c r="G66" s="299" t="s">
        <v>600</v>
      </c>
      <c r="H66" s="229"/>
      <c r="I66" s="229"/>
      <c r="J66" s="242"/>
      <c r="K66" s="226"/>
      <c r="L66" s="227"/>
      <c r="M66" s="242"/>
      <c r="N66" s="226"/>
      <c r="O66" s="227"/>
      <c r="P66" s="242"/>
      <c r="Q66" s="226"/>
      <c r="R66" s="227"/>
      <c r="S66" s="242">
        <v>1</v>
      </c>
      <c r="T66" s="221">
        <f t="shared" ref="T66:T71" si="20">SUM(H66:J66)</f>
        <v>0</v>
      </c>
      <c r="U66" s="222">
        <f t="shared" ref="U66:U71" si="21">SUM(K66:M66)</f>
        <v>0</v>
      </c>
      <c r="V66" s="222">
        <f t="shared" ref="V66:V71" si="22">SUM(N66:P66)</f>
        <v>0</v>
      </c>
      <c r="W66" s="222">
        <f t="shared" ref="W66:W71" si="23">SUM(Q66:S66)</f>
        <v>1</v>
      </c>
      <c r="X66" s="266">
        <f t="shared" ref="X66:X71" si="24">MAX(T66:W66)</f>
        <v>1</v>
      </c>
      <c r="Y66" s="1610" t="s">
        <v>4</v>
      </c>
      <c r="Z66" s="544" t="s">
        <v>564</v>
      </c>
      <c r="AA66" s="1572">
        <v>32</v>
      </c>
    </row>
    <row r="67" spans="1:27" ht="24.95" customHeight="1" thickBot="1" x14ac:dyDescent="0.25">
      <c r="A67" s="1664"/>
      <c r="B67" s="1620"/>
      <c r="C67" s="1613"/>
      <c r="D67" s="1615"/>
      <c r="E67" s="1615"/>
      <c r="F67" s="1617"/>
      <c r="G67" s="322" t="s">
        <v>601</v>
      </c>
      <c r="H67" s="323"/>
      <c r="I67" s="323"/>
      <c r="J67" s="324"/>
      <c r="K67" s="424"/>
      <c r="L67" s="323"/>
      <c r="M67" s="324"/>
      <c r="N67" s="424"/>
      <c r="O67" s="323"/>
      <c r="P67" s="324"/>
      <c r="Q67" s="424"/>
      <c r="R67" s="323"/>
      <c r="S67" s="324"/>
      <c r="T67" s="377">
        <f t="shared" si="20"/>
        <v>0</v>
      </c>
      <c r="U67" s="378">
        <f t="shared" si="21"/>
        <v>0</v>
      </c>
      <c r="V67" s="378">
        <f t="shared" si="22"/>
        <v>0</v>
      </c>
      <c r="W67" s="378">
        <f t="shared" si="23"/>
        <v>0</v>
      </c>
      <c r="X67" s="379">
        <f t="shared" si="24"/>
        <v>0</v>
      </c>
      <c r="Y67" s="1623"/>
      <c r="Z67" s="545"/>
      <c r="AA67" s="1571"/>
    </row>
    <row r="68" spans="1:27" ht="24.95" customHeight="1" x14ac:dyDescent="0.2">
      <c r="A68" s="1664"/>
      <c r="B68" s="1620"/>
      <c r="C68" s="1612" t="s">
        <v>149</v>
      </c>
      <c r="D68" s="1614" t="s">
        <v>220</v>
      </c>
      <c r="E68" s="1614" t="s">
        <v>221</v>
      </c>
      <c r="F68" s="1628" t="s">
        <v>93</v>
      </c>
      <c r="G68" s="299" t="s">
        <v>600</v>
      </c>
      <c r="H68" s="229"/>
      <c r="I68" s="229"/>
      <c r="J68" s="243"/>
      <c r="K68" s="228"/>
      <c r="L68" s="229"/>
      <c r="M68" s="243"/>
      <c r="N68" s="228"/>
      <c r="O68" s="229"/>
      <c r="P68" s="243"/>
      <c r="Q68" s="228"/>
      <c r="R68" s="229">
        <v>1</v>
      </c>
      <c r="S68" s="243"/>
      <c r="T68" s="215">
        <f t="shared" si="20"/>
        <v>0</v>
      </c>
      <c r="U68" s="216">
        <f t="shared" si="21"/>
        <v>0</v>
      </c>
      <c r="V68" s="216">
        <f t="shared" si="22"/>
        <v>0</v>
      </c>
      <c r="W68" s="216">
        <f t="shared" si="23"/>
        <v>1</v>
      </c>
      <c r="X68" s="367">
        <f t="shared" si="24"/>
        <v>1</v>
      </c>
      <c r="Y68" s="1623"/>
      <c r="Z68" s="545"/>
      <c r="AA68" s="1572">
        <v>33</v>
      </c>
    </row>
    <row r="69" spans="1:27" ht="24.95" customHeight="1" thickBot="1" x14ac:dyDescent="0.25">
      <c r="A69" s="1664"/>
      <c r="B69" s="1620"/>
      <c r="C69" s="1613"/>
      <c r="D69" s="1615"/>
      <c r="E69" s="1615"/>
      <c r="F69" s="1617"/>
      <c r="G69" s="322" t="s">
        <v>601</v>
      </c>
      <c r="H69" s="323"/>
      <c r="I69" s="323"/>
      <c r="J69" s="324"/>
      <c r="K69" s="424"/>
      <c r="L69" s="323"/>
      <c r="M69" s="324"/>
      <c r="N69" s="424"/>
      <c r="O69" s="323"/>
      <c r="P69" s="324"/>
      <c r="Q69" s="424"/>
      <c r="R69" s="323"/>
      <c r="S69" s="324"/>
      <c r="T69" s="377">
        <f t="shared" si="20"/>
        <v>0</v>
      </c>
      <c r="U69" s="378">
        <f t="shared" si="21"/>
        <v>0</v>
      </c>
      <c r="V69" s="378">
        <f t="shared" si="22"/>
        <v>0</v>
      </c>
      <c r="W69" s="378">
        <f t="shared" si="23"/>
        <v>0</v>
      </c>
      <c r="X69" s="379">
        <f t="shared" si="24"/>
        <v>0</v>
      </c>
      <c r="Y69" s="1611"/>
      <c r="Z69" s="545"/>
      <c r="AA69" s="1571"/>
    </row>
    <row r="70" spans="1:27" ht="24.95" customHeight="1" x14ac:dyDescent="0.2">
      <c r="A70" s="1664"/>
      <c r="B70" s="1620"/>
      <c r="C70" s="1612" t="s">
        <v>19</v>
      </c>
      <c r="D70" s="1614" t="s">
        <v>223</v>
      </c>
      <c r="E70" s="1614" t="s">
        <v>224</v>
      </c>
      <c r="F70" s="1628" t="s">
        <v>93</v>
      </c>
      <c r="G70" s="299" t="s">
        <v>600</v>
      </c>
      <c r="H70" s="229"/>
      <c r="I70" s="229"/>
      <c r="J70" s="243"/>
      <c r="K70" s="228"/>
      <c r="L70" s="229"/>
      <c r="M70" s="243"/>
      <c r="N70" s="228"/>
      <c r="O70" s="229">
        <v>1</v>
      </c>
      <c r="P70" s="243"/>
      <c r="Q70" s="228"/>
      <c r="R70" s="229"/>
      <c r="S70" s="243"/>
      <c r="T70" s="215">
        <f t="shared" si="20"/>
        <v>0</v>
      </c>
      <c r="U70" s="216">
        <f t="shared" si="21"/>
        <v>0</v>
      </c>
      <c r="V70" s="216">
        <f t="shared" si="22"/>
        <v>1</v>
      </c>
      <c r="W70" s="216">
        <f t="shared" si="23"/>
        <v>0</v>
      </c>
      <c r="X70" s="367">
        <f t="shared" si="24"/>
        <v>1</v>
      </c>
      <c r="Y70" s="293" t="s">
        <v>152</v>
      </c>
      <c r="Z70" s="545"/>
      <c r="AA70" s="1572">
        <v>34</v>
      </c>
    </row>
    <row r="71" spans="1:27" ht="24.95" customHeight="1" thickBot="1" x14ac:dyDescent="0.25">
      <c r="A71" s="1664"/>
      <c r="B71" s="1615"/>
      <c r="C71" s="1613"/>
      <c r="D71" s="1615"/>
      <c r="E71" s="1615"/>
      <c r="F71" s="1617"/>
      <c r="G71" s="329" t="s">
        <v>601</v>
      </c>
      <c r="H71" s="330"/>
      <c r="I71" s="330"/>
      <c r="J71" s="328"/>
      <c r="K71" s="426"/>
      <c r="L71" s="330"/>
      <c r="M71" s="328"/>
      <c r="N71" s="426"/>
      <c r="O71" s="330"/>
      <c r="P71" s="328"/>
      <c r="Q71" s="426"/>
      <c r="R71" s="330"/>
      <c r="S71" s="328"/>
      <c r="T71" s="383">
        <f t="shared" si="20"/>
        <v>0</v>
      </c>
      <c r="U71" s="384">
        <f t="shared" si="21"/>
        <v>0</v>
      </c>
      <c r="V71" s="384">
        <f t="shared" si="22"/>
        <v>0</v>
      </c>
      <c r="W71" s="384">
        <f t="shared" si="23"/>
        <v>0</v>
      </c>
      <c r="X71" s="385">
        <f t="shared" si="24"/>
        <v>0</v>
      </c>
      <c r="Y71" s="293"/>
      <c r="Z71" s="546"/>
      <c r="AA71" s="1571"/>
    </row>
    <row r="72" spans="1:27" ht="24.95" customHeight="1" x14ac:dyDescent="0.2">
      <c r="A72" s="1664"/>
      <c r="B72" s="1649" t="s">
        <v>719</v>
      </c>
      <c r="C72" s="1632" t="s">
        <v>20</v>
      </c>
      <c r="D72" s="1632" t="s">
        <v>153</v>
      </c>
      <c r="E72" s="1632" t="s">
        <v>226</v>
      </c>
      <c r="F72" s="1638" t="s">
        <v>227</v>
      </c>
      <c r="G72" s="295" t="s">
        <v>600</v>
      </c>
      <c r="H72" s="227"/>
      <c r="I72" s="227"/>
      <c r="J72" s="242"/>
      <c r="K72" s="226"/>
      <c r="L72" s="227"/>
      <c r="M72" s="242"/>
      <c r="N72" s="226"/>
      <c r="O72" s="227"/>
      <c r="P72" s="242">
        <v>1</v>
      </c>
      <c r="Q72" s="226"/>
      <c r="R72" s="227"/>
      <c r="S72" s="242"/>
      <c r="T72" s="221">
        <f t="shared" ref="T72:T83" si="25">SUM(H72:J72)</f>
        <v>0</v>
      </c>
      <c r="U72" s="222">
        <f t="shared" ref="U72:U83" si="26">SUM(K72:M72)</f>
        <v>0</v>
      </c>
      <c r="V72" s="222">
        <f t="shared" ref="V72:V83" si="27">SUM(N72:P72)</f>
        <v>1</v>
      </c>
      <c r="W72" s="222">
        <f t="shared" ref="W72:W83" si="28">SUM(Q72:S72)</f>
        <v>0</v>
      </c>
      <c r="X72" s="266">
        <f t="shared" ref="X72:X83" si="29">MAX(T72:W72)</f>
        <v>1</v>
      </c>
      <c r="Y72" s="1624" t="s">
        <v>447</v>
      </c>
      <c r="Z72" s="541" t="s">
        <v>721</v>
      </c>
      <c r="AA72" s="1572">
        <v>35</v>
      </c>
    </row>
    <row r="73" spans="1:27" ht="24.95" customHeight="1" thickBot="1" x14ac:dyDescent="0.25">
      <c r="A73" s="1664"/>
      <c r="B73" s="1650"/>
      <c r="C73" s="1633"/>
      <c r="D73" s="1633"/>
      <c r="E73" s="1633"/>
      <c r="F73" s="1636"/>
      <c r="G73" s="331" t="s">
        <v>601</v>
      </c>
      <c r="H73" s="254"/>
      <c r="I73" s="254"/>
      <c r="J73" s="255"/>
      <c r="K73" s="253"/>
      <c r="L73" s="254"/>
      <c r="M73" s="255"/>
      <c r="N73" s="253"/>
      <c r="O73" s="254"/>
      <c r="P73" s="255"/>
      <c r="Q73" s="253"/>
      <c r="R73" s="254"/>
      <c r="S73" s="255"/>
      <c r="T73" s="256">
        <f t="shared" si="25"/>
        <v>0</v>
      </c>
      <c r="U73" s="257">
        <f t="shared" si="26"/>
        <v>0</v>
      </c>
      <c r="V73" s="257">
        <f t="shared" si="27"/>
        <v>0</v>
      </c>
      <c r="W73" s="257">
        <f t="shared" si="28"/>
        <v>0</v>
      </c>
      <c r="X73" s="269">
        <f t="shared" si="29"/>
        <v>0</v>
      </c>
      <c r="Y73" s="1627"/>
      <c r="Z73" s="543"/>
      <c r="AA73" s="1571"/>
    </row>
    <row r="74" spans="1:27" ht="24.95" customHeight="1" x14ac:dyDescent="0.2">
      <c r="A74" s="1664"/>
      <c r="B74" s="1650"/>
      <c r="C74" s="1632" t="s">
        <v>21</v>
      </c>
      <c r="D74" s="1632" t="s">
        <v>231</v>
      </c>
      <c r="E74" s="1634" t="s">
        <v>232</v>
      </c>
      <c r="F74" s="1635" t="s">
        <v>233</v>
      </c>
      <c r="G74" s="299" t="s">
        <v>600</v>
      </c>
      <c r="H74" s="229"/>
      <c r="I74" s="229"/>
      <c r="J74" s="243"/>
      <c r="K74" s="228"/>
      <c r="L74" s="229"/>
      <c r="M74" s="243"/>
      <c r="N74" s="228"/>
      <c r="O74" s="229"/>
      <c r="P74" s="243"/>
      <c r="Q74" s="228"/>
      <c r="R74" s="229">
        <v>1</v>
      </c>
      <c r="S74" s="243"/>
      <c r="T74" s="215">
        <f t="shared" si="25"/>
        <v>0</v>
      </c>
      <c r="U74" s="216">
        <f t="shared" si="26"/>
        <v>0</v>
      </c>
      <c r="V74" s="216">
        <f t="shared" si="27"/>
        <v>0</v>
      </c>
      <c r="W74" s="216">
        <f t="shared" si="28"/>
        <v>1</v>
      </c>
      <c r="X74" s="367">
        <f t="shared" si="29"/>
        <v>1</v>
      </c>
      <c r="Y74" s="1626" t="s">
        <v>44</v>
      </c>
      <c r="Z74" s="543"/>
      <c r="AA74" s="1572">
        <v>36</v>
      </c>
    </row>
    <row r="75" spans="1:27" ht="24.95" customHeight="1" thickBot="1" x14ac:dyDescent="0.25">
      <c r="A75" s="1664"/>
      <c r="B75" s="1650"/>
      <c r="C75" s="1633"/>
      <c r="D75" s="1633"/>
      <c r="E75" s="1633"/>
      <c r="F75" s="1636"/>
      <c r="G75" s="331" t="s">
        <v>601</v>
      </c>
      <c r="H75" s="254"/>
      <c r="I75" s="254"/>
      <c r="J75" s="255"/>
      <c r="K75" s="253"/>
      <c r="L75" s="254"/>
      <c r="M75" s="255"/>
      <c r="N75" s="253"/>
      <c r="O75" s="254"/>
      <c r="P75" s="255"/>
      <c r="Q75" s="253"/>
      <c r="R75" s="254"/>
      <c r="S75" s="255"/>
      <c r="T75" s="256">
        <f t="shared" si="25"/>
        <v>0</v>
      </c>
      <c r="U75" s="257">
        <f t="shared" si="26"/>
        <v>0</v>
      </c>
      <c r="V75" s="257">
        <f t="shared" si="27"/>
        <v>0</v>
      </c>
      <c r="W75" s="257">
        <f t="shared" si="28"/>
        <v>0</v>
      </c>
      <c r="X75" s="269">
        <f t="shared" si="29"/>
        <v>0</v>
      </c>
      <c r="Y75" s="1627"/>
      <c r="Z75" s="543"/>
      <c r="AA75" s="1571"/>
    </row>
    <row r="76" spans="1:27" ht="24.95" customHeight="1" x14ac:dyDescent="0.2">
      <c r="A76" s="1664"/>
      <c r="B76" s="1650"/>
      <c r="C76" s="1640" t="s">
        <v>22</v>
      </c>
      <c r="D76" s="1632" t="s">
        <v>155</v>
      </c>
      <c r="E76" s="1632" t="s">
        <v>156</v>
      </c>
      <c r="F76" s="1638" t="s">
        <v>157</v>
      </c>
      <c r="G76" s="295" t="s">
        <v>600</v>
      </c>
      <c r="H76" s="227"/>
      <c r="I76" s="227"/>
      <c r="J76" s="242"/>
      <c r="K76" s="226"/>
      <c r="L76" s="227"/>
      <c r="M76" s="242"/>
      <c r="N76" s="226"/>
      <c r="O76" s="227"/>
      <c r="P76" s="242">
        <v>1</v>
      </c>
      <c r="Q76" s="226"/>
      <c r="R76" s="227"/>
      <c r="S76" s="242"/>
      <c r="T76" s="221">
        <f t="shared" si="25"/>
        <v>0</v>
      </c>
      <c r="U76" s="222">
        <f t="shared" si="26"/>
        <v>0</v>
      </c>
      <c r="V76" s="222">
        <f t="shared" si="27"/>
        <v>1</v>
      </c>
      <c r="W76" s="222">
        <f t="shared" si="28"/>
        <v>0</v>
      </c>
      <c r="X76" s="266">
        <f t="shared" si="29"/>
        <v>1</v>
      </c>
      <c r="Y76" s="1624" t="s">
        <v>45</v>
      </c>
      <c r="Z76" s="543"/>
      <c r="AA76" s="1572">
        <v>37</v>
      </c>
    </row>
    <row r="77" spans="1:27" ht="24.95" customHeight="1" x14ac:dyDescent="0.2">
      <c r="A77" s="1664"/>
      <c r="B77" s="1650"/>
      <c r="C77" s="1641"/>
      <c r="D77" s="1637"/>
      <c r="E77" s="1637"/>
      <c r="F77" s="1639"/>
      <c r="G77" s="332" t="s">
        <v>601</v>
      </c>
      <c r="H77" s="264"/>
      <c r="I77" s="264"/>
      <c r="J77" s="265"/>
      <c r="K77" s="263"/>
      <c r="L77" s="264"/>
      <c r="M77" s="265"/>
      <c r="N77" s="263"/>
      <c r="O77" s="264"/>
      <c r="P77" s="265"/>
      <c r="Q77" s="263"/>
      <c r="R77" s="264"/>
      <c r="S77" s="265"/>
      <c r="T77" s="260">
        <f t="shared" si="25"/>
        <v>0</v>
      </c>
      <c r="U77" s="261">
        <f t="shared" si="26"/>
        <v>0</v>
      </c>
      <c r="V77" s="261">
        <f t="shared" si="27"/>
        <v>0</v>
      </c>
      <c r="W77" s="261">
        <f t="shared" si="28"/>
        <v>0</v>
      </c>
      <c r="X77" s="386">
        <f t="shared" si="29"/>
        <v>0</v>
      </c>
      <c r="Y77" s="1625"/>
      <c r="Z77" s="543"/>
      <c r="AA77" s="1576"/>
    </row>
    <row r="78" spans="1:27" ht="24.95" customHeight="1" x14ac:dyDescent="0.2">
      <c r="A78" s="1664"/>
      <c r="B78" s="1650"/>
      <c r="C78" s="1641"/>
      <c r="D78" s="1634" t="s">
        <v>401</v>
      </c>
      <c r="E78" s="1634" t="s">
        <v>158</v>
      </c>
      <c r="F78" s="1635" t="s">
        <v>234</v>
      </c>
      <c r="G78" s="299" t="s">
        <v>600</v>
      </c>
      <c r="H78" s="229"/>
      <c r="I78" s="229"/>
      <c r="J78" s="243"/>
      <c r="K78" s="228"/>
      <c r="L78" s="229"/>
      <c r="M78" s="243">
        <v>0.5</v>
      </c>
      <c r="N78" s="228"/>
      <c r="O78" s="229"/>
      <c r="P78" s="243"/>
      <c r="Q78" s="228"/>
      <c r="R78" s="229"/>
      <c r="S78" s="243">
        <v>1</v>
      </c>
      <c r="T78" s="215">
        <f t="shared" si="25"/>
        <v>0</v>
      </c>
      <c r="U78" s="216">
        <f t="shared" si="26"/>
        <v>0.5</v>
      </c>
      <c r="V78" s="216">
        <f t="shared" si="27"/>
        <v>0</v>
      </c>
      <c r="W78" s="216">
        <f t="shared" si="28"/>
        <v>1</v>
      </c>
      <c r="X78" s="367">
        <f t="shared" si="29"/>
        <v>1</v>
      </c>
      <c r="Y78" s="1626" t="s">
        <v>446</v>
      </c>
      <c r="Z78" s="543"/>
      <c r="AA78" s="1570">
        <v>38</v>
      </c>
    </row>
    <row r="79" spans="1:27" ht="24.95" customHeight="1" x14ac:dyDescent="0.2">
      <c r="A79" s="1664"/>
      <c r="B79" s="1650"/>
      <c r="C79" s="1641"/>
      <c r="D79" s="1637"/>
      <c r="E79" s="1637"/>
      <c r="F79" s="1639"/>
      <c r="G79" s="332" t="s">
        <v>601</v>
      </c>
      <c r="H79" s="264"/>
      <c r="I79" s="264"/>
      <c r="J79" s="265"/>
      <c r="K79" s="263"/>
      <c r="L79" s="264"/>
      <c r="M79" s="265"/>
      <c r="N79" s="263"/>
      <c r="O79" s="264"/>
      <c r="P79" s="265"/>
      <c r="Q79" s="263"/>
      <c r="R79" s="264"/>
      <c r="S79" s="265"/>
      <c r="T79" s="260">
        <f t="shared" si="25"/>
        <v>0</v>
      </c>
      <c r="U79" s="261">
        <f t="shared" si="26"/>
        <v>0</v>
      </c>
      <c r="V79" s="261">
        <f t="shared" si="27"/>
        <v>0</v>
      </c>
      <c r="W79" s="261">
        <f t="shared" si="28"/>
        <v>0</v>
      </c>
      <c r="X79" s="386">
        <f t="shared" si="29"/>
        <v>0</v>
      </c>
      <c r="Y79" s="1625"/>
      <c r="Z79" s="543"/>
      <c r="AA79" s="1576"/>
    </row>
    <row r="80" spans="1:27" ht="24.95" customHeight="1" x14ac:dyDescent="0.2">
      <c r="A80" s="1664"/>
      <c r="B80" s="1650"/>
      <c r="C80" s="1641"/>
      <c r="D80" s="1634" t="s">
        <v>235</v>
      </c>
      <c r="E80" s="1634" t="s">
        <v>159</v>
      </c>
      <c r="F80" s="1635" t="s">
        <v>160</v>
      </c>
      <c r="G80" s="299" t="s">
        <v>600</v>
      </c>
      <c r="H80" s="229"/>
      <c r="I80" s="229"/>
      <c r="J80" s="243"/>
      <c r="K80" s="228"/>
      <c r="L80" s="229"/>
      <c r="M80" s="243"/>
      <c r="N80" s="228"/>
      <c r="O80" s="229"/>
      <c r="P80" s="243"/>
      <c r="Q80" s="228"/>
      <c r="R80" s="229"/>
      <c r="S80" s="243">
        <v>1</v>
      </c>
      <c r="T80" s="215">
        <f t="shared" si="25"/>
        <v>0</v>
      </c>
      <c r="U80" s="216">
        <f t="shared" si="26"/>
        <v>0</v>
      </c>
      <c r="V80" s="216">
        <f t="shared" si="27"/>
        <v>0</v>
      </c>
      <c r="W80" s="216">
        <f t="shared" si="28"/>
        <v>1</v>
      </c>
      <c r="X80" s="367">
        <f t="shared" si="29"/>
        <v>1</v>
      </c>
      <c r="Y80" s="1626" t="s">
        <v>45</v>
      </c>
      <c r="Z80" s="543"/>
      <c r="AA80" s="1570">
        <v>39</v>
      </c>
    </row>
    <row r="81" spans="1:27" ht="24.95" customHeight="1" thickBot="1" x14ac:dyDescent="0.25">
      <c r="A81" s="1664"/>
      <c r="B81" s="1650"/>
      <c r="C81" s="1642"/>
      <c r="D81" s="1633"/>
      <c r="E81" s="1633"/>
      <c r="F81" s="1636"/>
      <c r="G81" s="331" t="s">
        <v>601</v>
      </c>
      <c r="H81" s="254"/>
      <c r="I81" s="254"/>
      <c r="J81" s="255"/>
      <c r="K81" s="253"/>
      <c r="L81" s="254"/>
      <c r="M81" s="255"/>
      <c r="N81" s="253"/>
      <c r="O81" s="254"/>
      <c r="P81" s="255"/>
      <c r="Q81" s="253"/>
      <c r="R81" s="254"/>
      <c r="S81" s="255"/>
      <c r="T81" s="256">
        <f t="shared" si="25"/>
        <v>0</v>
      </c>
      <c r="U81" s="257">
        <f t="shared" si="26"/>
        <v>0</v>
      </c>
      <c r="V81" s="257">
        <f t="shared" si="27"/>
        <v>0</v>
      </c>
      <c r="W81" s="257">
        <f t="shared" si="28"/>
        <v>0</v>
      </c>
      <c r="X81" s="269">
        <f t="shared" si="29"/>
        <v>0</v>
      </c>
      <c r="Y81" s="1627"/>
      <c r="Z81" s="543"/>
      <c r="AA81" s="1571"/>
    </row>
    <row r="82" spans="1:27" ht="24.95" customHeight="1" x14ac:dyDescent="0.2">
      <c r="A82" s="1664"/>
      <c r="B82" s="1650"/>
      <c r="C82" s="1629" t="s">
        <v>236</v>
      </c>
      <c r="D82" s="1632" t="s">
        <v>720</v>
      </c>
      <c r="E82" s="1632" t="s">
        <v>238</v>
      </c>
      <c r="F82" s="1638" t="s">
        <v>239</v>
      </c>
      <c r="G82" s="299" t="s">
        <v>600</v>
      </c>
      <c r="H82" s="229"/>
      <c r="I82" s="229"/>
      <c r="J82" s="243"/>
      <c r="K82" s="228"/>
      <c r="L82" s="229"/>
      <c r="M82" s="243">
        <v>1</v>
      </c>
      <c r="N82" s="228"/>
      <c r="O82" s="229"/>
      <c r="P82" s="243"/>
      <c r="Q82" s="228"/>
      <c r="R82" s="229"/>
      <c r="S82" s="243"/>
      <c r="T82" s="215">
        <f t="shared" si="25"/>
        <v>0</v>
      </c>
      <c r="U82" s="216">
        <f t="shared" si="26"/>
        <v>1</v>
      </c>
      <c r="V82" s="216">
        <f t="shared" si="27"/>
        <v>0</v>
      </c>
      <c r="W82" s="216">
        <f t="shared" si="28"/>
        <v>0</v>
      </c>
      <c r="X82" s="367">
        <f t="shared" si="29"/>
        <v>1</v>
      </c>
      <c r="Y82" s="1626" t="s">
        <v>46</v>
      </c>
      <c r="Z82" s="543"/>
      <c r="AA82" s="1572">
        <v>40</v>
      </c>
    </row>
    <row r="83" spans="1:27" ht="24.95" customHeight="1" thickBot="1" x14ac:dyDescent="0.25">
      <c r="A83" s="1664"/>
      <c r="B83" s="1650"/>
      <c r="C83" s="1630"/>
      <c r="D83" s="1633"/>
      <c r="E83" s="1633"/>
      <c r="F83" s="1636"/>
      <c r="G83" s="331" t="s">
        <v>601</v>
      </c>
      <c r="H83" s="254"/>
      <c r="I83" s="254"/>
      <c r="J83" s="255"/>
      <c r="K83" s="253"/>
      <c r="L83" s="254"/>
      <c r="M83" s="255"/>
      <c r="N83" s="253"/>
      <c r="O83" s="254"/>
      <c r="P83" s="255"/>
      <c r="Q83" s="253"/>
      <c r="R83" s="254"/>
      <c r="S83" s="255"/>
      <c r="T83" s="256">
        <f t="shared" si="25"/>
        <v>0</v>
      </c>
      <c r="U83" s="257">
        <f t="shared" si="26"/>
        <v>0</v>
      </c>
      <c r="V83" s="257">
        <f t="shared" si="27"/>
        <v>0</v>
      </c>
      <c r="W83" s="257">
        <f t="shared" si="28"/>
        <v>0</v>
      </c>
      <c r="X83" s="269">
        <f t="shared" si="29"/>
        <v>0</v>
      </c>
      <c r="Y83" s="1627"/>
      <c r="Z83" s="543"/>
      <c r="AA83" s="1571"/>
    </row>
    <row r="84" spans="1:27" ht="24.95" customHeight="1" x14ac:dyDescent="0.2">
      <c r="A84" s="1664"/>
      <c r="B84" s="1650"/>
      <c r="C84" s="1630"/>
      <c r="D84" s="1634" t="s">
        <v>241</v>
      </c>
      <c r="E84" s="1634" t="s">
        <v>242</v>
      </c>
      <c r="F84" s="1635" t="s">
        <v>243</v>
      </c>
      <c r="G84" s="299" t="s">
        <v>600</v>
      </c>
      <c r="H84" s="229"/>
      <c r="I84" s="229"/>
      <c r="J84" s="243"/>
      <c r="K84" s="228"/>
      <c r="L84" s="229"/>
      <c r="M84" s="243"/>
      <c r="N84" s="228"/>
      <c r="O84" s="229">
        <v>1</v>
      </c>
      <c r="P84" s="243"/>
      <c r="Q84" s="228"/>
      <c r="R84" s="229"/>
      <c r="S84" s="243"/>
      <c r="T84" s="215">
        <f t="shared" ref="T84:T91" si="30">SUM(H84:J84)</f>
        <v>0</v>
      </c>
      <c r="U84" s="216">
        <f t="shared" ref="U84:U91" si="31">SUM(K84:M84)</f>
        <v>0</v>
      </c>
      <c r="V84" s="216">
        <f t="shared" ref="V84:V91" si="32">SUM(N84:P84)</f>
        <v>1</v>
      </c>
      <c r="W84" s="216">
        <f t="shared" ref="W84:W91" si="33">SUM(Q84:S84)</f>
        <v>0</v>
      </c>
      <c r="X84" s="367">
        <f t="shared" ref="X84:X91" si="34">MAX(T84:W84)</f>
        <v>1</v>
      </c>
      <c r="Y84" s="1626" t="s">
        <v>447</v>
      </c>
      <c r="Z84" s="543"/>
      <c r="AA84" s="1572">
        <v>41</v>
      </c>
    </row>
    <row r="85" spans="1:27" ht="24.95" customHeight="1" thickBot="1" x14ac:dyDescent="0.25">
      <c r="A85" s="1664"/>
      <c r="B85" s="1650"/>
      <c r="C85" s="1630"/>
      <c r="D85" s="1633"/>
      <c r="E85" s="1633"/>
      <c r="F85" s="1636"/>
      <c r="G85" s="331" t="s">
        <v>601</v>
      </c>
      <c r="H85" s="254"/>
      <c r="I85" s="254"/>
      <c r="J85" s="255"/>
      <c r="K85" s="253"/>
      <c r="L85" s="254"/>
      <c r="M85" s="255"/>
      <c r="N85" s="253"/>
      <c r="O85" s="254"/>
      <c r="P85" s="255"/>
      <c r="Q85" s="253"/>
      <c r="R85" s="254"/>
      <c r="S85" s="255"/>
      <c r="T85" s="256">
        <f t="shared" si="30"/>
        <v>0</v>
      </c>
      <c r="U85" s="257">
        <f t="shared" si="31"/>
        <v>0</v>
      </c>
      <c r="V85" s="257">
        <f t="shared" si="32"/>
        <v>0</v>
      </c>
      <c r="W85" s="257">
        <f t="shared" si="33"/>
        <v>0</v>
      </c>
      <c r="X85" s="269">
        <f t="shared" si="34"/>
        <v>0</v>
      </c>
      <c r="Y85" s="1627"/>
      <c r="Z85" s="543"/>
      <c r="AA85" s="1571"/>
    </row>
    <row r="86" spans="1:27" ht="24.95" customHeight="1" x14ac:dyDescent="0.2">
      <c r="A86" s="1664"/>
      <c r="B86" s="1650"/>
      <c r="C86" s="1630"/>
      <c r="D86" s="1634" t="s">
        <v>237</v>
      </c>
      <c r="E86" s="1632" t="s">
        <v>161</v>
      </c>
      <c r="F86" s="1638" t="s">
        <v>245</v>
      </c>
      <c r="G86" s="295" t="s">
        <v>600</v>
      </c>
      <c r="H86" s="227"/>
      <c r="I86" s="227"/>
      <c r="J86" s="242"/>
      <c r="K86" s="226"/>
      <c r="L86" s="227"/>
      <c r="M86" s="242"/>
      <c r="N86" s="226"/>
      <c r="O86" s="227"/>
      <c r="P86" s="242"/>
      <c r="Q86" s="226">
        <v>1</v>
      </c>
      <c r="R86" s="227"/>
      <c r="S86" s="242"/>
      <c r="T86" s="215">
        <f t="shared" si="30"/>
        <v>0</v>
      </c>
      <c r="U86" s="216">
        <f t="shared" si="31"/>
        <v>0</v>
      </c>
      <c r="V86" s="216">
        <f t="shared" si="32"/>
        <v>0</v>
      </c>
      <c r="W86" s="216">
        <f t="shared" si="33"/>
        <v>1</v>
      </c>
      <c r="X86" s="367">
        <f t="shared" si="34"/>
        <v>1</v>
      </c>
      <c r="Y86" s="1624" t="s">
        <v>244</v>
      </c>
      <c r="Z86" s="543"/>
      <c r="AA86" s="1570">
        <v>42</v>
      </c>
    </row>
    <row r="87" spans="1:27" ht="24.95" customHeight="1" x14ac:dyDescent="0.2">
      <c r="A87" s="1664"/>
      <c r="B87" s="1650"/>
      <c r="C87" s="1630"/>
      <c r="D87" s="1634"/>
      <c r="E87" s="1637"/>
      <c r="F87" s="1639"/>
      <c r="G87" s="332" t="s">
        <v>601</v>
      </c>
      <c r="H87" s="264"/>
      <c r="I87" s="264"/>
      <c r="J87" s="265"/>
      <c r="K87" s="263"/>
      <c r="L87" s="264"/>
      <c r="M87" s="265"/>
      <c r="N87" s="263"/>
      <c r="O87" s="264"/>
      <c r="P87" s="265"/>
      <c r="Q87" s="263"/>
      <c r="R87" s="264"/>
      <c r="S87" s="265"/>
      <c r="T87" s="260">
        <f t="shared" si="30"/>
        <v>0</v>
      </c>
      <c r="U87" s="261">
        <f t="shared" si="31"/>
        <v>0</v>
      </c>
      <c r="V87" s="261">
        <f t="shared" si="32"/>
        <v>0</v>
      </c>
      <c r="W87" s="261">
        <f t="shared" si="33"/>
        <v>0</v>
      </c>
      <c r="X87" s="386">
        <f t="shared" si="34"/>
        <v>0</v>
      </c>
      <c r="Y87" s="1626"/>
      <c r="Z87" s="543"/>
      <c r="AA87" s="1576"/>
    </row>
    <row r="88" spans="1:27" ht="24.95" customHeight="1" x14ac:dyDescent="0.2">
      <c r="A88" s="1664"/>
      <c r="B88" s="1650"/>
      <c r="C88" s="1630"/>
      <c r="D88" s="1634"/>
      <c r="E88" s="1643" t="s">
        <v>248</v>
      </c>
      <c r="F88" s="1644" t="s">
        <v>247</v>
      </c>
      <c r="G88" s="319" t="s">
        <v>600</v>
      </c>
      <c r="H88" s="320"/>
      <c r="I88" s="320"/>
      <c r="J88" s="321"/>
      <c r="K88" s="423"/>
      <c r="L88" s="320"/>
      <c r="M88" s="321"/>
      <c r="N88" s="423"/>
      <c r="O88" s="320"/>
      <c r="P88" s="321"/>
      <c r="Q88" s="423"/>
      <c r="R88" s="320"/>
      <c r="S88" s="243">
        <v>1</v>
      </c>
      <c r="T88" s="215">
        <f t="shared" si="30"/>
        <v>0</v>
      </c>
      <c r="U88" s="216">
        <f t="shared" si="31"/>
        <v>0</v>
      </c>
      <c r="V88" s="216">
        <f t="shared" si="32"/>
        <v>0</v>
      </c>
      <c r="W88" s="216">
        <f t="shared" si="33"/>
        <v>1</v>
      </c>
      <c r="X88" s="367">
        <f t="shared" si="34"/>
        <v>1</v>
      </c>
      <c r="Y88" s="1626"/>
      <c r="Z88" s="543"/>
      <c r="AA88" s="1570">
        <v>43</v>
      </c>
    </row>
    <row r="89" spans="1:27" ht="24.95" customHeight="1" thickBot="1" x14ac:dyDescent="0.25">
      <c r="A89" s="1664"/>
      <c r="B89" s="1650"/>
      <c r="C89" s="1631"/>
      <c r="D89" s="1633"/>
      <c r="E89" s="1633"/>
      <c r="F89" s="1636"/>
      <c r="G89" s="331" t="s">
        <v>601</v>
      </c>
      <c r="H89" s="254"/>
      <c r="I89" s="254"/>
      <c r="J89" s="255"/>
      <c r="K89" s="253"/>
      <c r="L89" s="254"/>
      <c r="M89" s="255"/>
      <c r="N89" s="253"/>
      <c r="O89" s="254"/>
      <c r="P89" s="255"/>
      <c r="Q89" s="253"/>
      <c r="R89" s="254"/>
      <c r="S89" s="255"/>
      <c r="T89" s="256">
        <f t="shared" si="30"/>
        <v>0</v>
      </c>
      <c r="U89" s="257">
        <f t="shared" si="31"/>
        <v>0</v>
      </c>
      <c r="V89" s="257">
        <f t="shared" si="32"/>
        <v>0</v>
      </c>
      <c r="W89" s="257">
        <f t="shared" si="33"/>
        <v>0</v>
      </c>
      <c r="X89" s="269">
        <f t="shared" si="34"/>
        <v>0</v>
      </c>
      <c r="Y89" s="1627"/>
      <c r="Z89" s="543"/>
      <c r="AA89" s="1576"/>
    </row>
    <row r="90" spans="1:27" ht="24.95" customHeight="1" x14ac:dyDescent="0.2">
      <c r="A90" s="1664"/>
      <c r="B90" s="1650"/>
      <c r="C90" s="1629" t="s">
        <v>741</v>
      </c>
      <c r="D90" s="1632" t="s">
        <v>250</v>
      </c>
      <c r="E90" s="1632" t="s">
        <v>163</v>
      </c>
      <c r="F90" s="1638" t="s">
        <v>252</v>
      </c>
      <c r="G90" s="295" t="s">
        <v>600</v>
      </c>
      <c r="H90" s="227"/>
      <c r="I90" s="227"/>
      <c r="J90" s="242"/>
      <c r="K90" s="226"/>
      <c r="L90" s="227"/>
      <c r="M90" s="242">
        <v>1</v>
      </c>
      <c r="N90" s="226"/>
      <c r="O90" s="227"/>
      <c r="P90" s="242"/>
      <c r="Q90" s="226"/>
      <c r="R90" s="227"/>
      <c r="S90" s="242"/>
      <c r="T90" s="221">
        <f t="shared" si="30"/>
        <v>0</v>
      </c>
      <c r="U90" s="222">
        <f t="shared" si="31"/>
        <v>1</v>
      </c>
      <c r="V90" s="222">
        <f t="shared" si="32"/>
        <v>0</v>
      </c>
      <c r="W90" s="222">
        <f t="shared" si="33"/>
        <v>0</v>
      </c>
      <c r="X90" s="266">
        <f t="shared" si="34"/>
        <v>1</v>
      </c>
      <c r="Y90" s="1624" t="s">
        <v>745</v>
      </c>
      <c r="Z90" s="543"/>
      <c r="AA90" s="1572">
        <v>44</v>
      </c>
    </row>
    <row r="91" spans="1:27" ht="24.95" customHeight="1" thickBot="1" x14ac:dyDescent="0.25">
      <c r="A91" s="1664"/>
      <c r="B91" s="1650"/>
      <c r="C91" s="1630"/>
      <c r="D91" s="1633"/>
      <c r="E91" s="1634"/>
      <c r="F91" s="1635"/>
      <c r="G91" s="331" t="s">
        <v>601</v>
      </c>
      <c r="H91" s="254"/>
      <c r="I91" s="254"/>
      <c r="J91" s="255"/>
      <c r="K91" s="253"/>
      <c r="L91" s="254"/>
      <c r="M91" s="255"/>
      <c r="N91" s="253"/>
      <c r="O91" s="254"/>
      <c r="P91" s="255"/>
      <c r="Q91" s="253"/>
      <c r="R91" s="254"/>
      <c r="S91" s="255"/>
      <c r="T91" s="256">
        <f t="shared" si="30"/>
        <v>0</v>
      </c>
      <c r="U91" s="257">
        <f t="shared" si="31"/>
        <v>0</v>
      </c>
      <c r="V91" s="257">
        <f t="shared" si="32"/>
        <v>0</v>
      </c>
      <c r="W91" s="257">
        <f t="shared" si="33"/>
        <v>0</v>
      </c>
      <c r="X91" s="269">
        <f t="shared" si="34"/>
        <v>0</v>
      </c>
      <c r="Y91" s="1626"/>
      <c r="Z91" s="543"/>
      <c r="AA91" s="1571"/>
    </row>
    <row r="92" spans="1:27" ht="24.95" customHeight="1" x14ac:dyDescent="0.2">
      <c r="A92" s="1664"/>
      <c r="B92" s="1650"/>
      <c r="C92" s="1630"/>
      <c r="D92" s="1632" t="s">
        <v>740</v>
      </c>
      <c r="E92" s="1634"/>
      <c r="F92" s="1635"/>
      <c r="G92" s="299" t="s">
        <v>600</v>
      </c>
      <c r="H92" s="229"/>
      <c r="I92" s="229"/>
      <c r="J92" s="243"/>
      <c r="K92" s="228"/>
      <c r="L92" s="229"/>
      <c r="M92" s="243"/>
      <c r="N92" s="228">
        <v>1</v>
      </c>
      <c r="O92" s="229"/>
      <c r="P92" s="243"/>
      <c r="Q92" s="228"/>
      <c r="R92" s="229"/>
      <c r="S92" s="243"/>
      <c r="T92" s="215">
        <f t="shared" ref="T92:T97" si="35">SUM(H92:J92)</f>
        <v>0</v>
      </c>
      <c r="U92" s="219">
        <f t="shared" ref="U92:U97" si="36">SUM(K92:M92)</f>
        <v>0</v>
      </c>
      <c r="V92" s="219">
        <f t="shared" ref="V92:V97" si="37">SUM(N92:P92)</f>
        <v>1</v>
      </c>
      <c r="W92" s="219">
        <f t="shared" ref="W92:W97" si="38">SUM(Q92:S92)</f>
        <v>0</v>
      </c>
      <c r="X92" s="268">
        <f t="shared" ref="X92:X97" si="39">MAX(T92:W92)</f>
        <v>1</v>
      </c>
      <c r="Y92" s="1626"/>
      <c r="Z92" s="543"/>
      <c r="AA92" s="1572">
        <v>45</v>
      </c>
    </row>
    <row r="93" spans="1:27" ht="24.95" customHeight="1" thickBot="1" x14ac:dyDescent="0.25">
      <c r="A93" s="1664"/>
      <c r="B93" s="1650"/>
      <c r="C93" s="1630"/>
      <c r="D93" s="1633"/>
      <c r="E93" s="1633"/>
      <c r="F93" s="1636"/>
      <c r="G93" s="331" t="s">
        <v>601</v>
      </c>
      <c r="H93" s="254"/>
      <c r="I93" s="254"/>
      <c r="J93" s="255"/>
      <c r="K93" s="253"/>
      <c r="L93" s="254"/>
      <c r="M93" s="255"/>
      <c r="N93" s="253"/>
      <c r="O93" s="254"/>
      <c r="P93" s="255"/>
      <c r="Q93" s="253"/>
      <c r="R93" s="254"/>
      <c r="S93" s="255"/>
      <c r="T93" s="256">
        <f t="shared" si="35"/>
        <v>0</v>
      </c>
      <c r="U93" s="257">
        <f t="shared" si="36"/>
        <v>0</v>
      </c>
      <c r="V93" s="257">
        <f t="shared" si="37"/>
        <v>0</v>
      </c>
      <c r="W93" s="257">
        <f t="shared" si="38"/>
        <v>0</v>
      </c>
      <c r="X93" s="269">
        <f t="shared" si="39"/>
        <v>0</v>
      </c>
      <c r="Y93" s="1627"/>
      <c r="Z93" s="543"/>
      <c r="AA93" s="1571"/>
    </row>
    <row r="94" spans="1:27" ht="24.95" customHeight="1" x14ac:dyDescent="0.2">
      <c r="A94" s="1664"/>
      <c r="B94" s="1650"/>
      <c r="C94" s="1630"/>
      <c r="D94" s="1632" t="s">
        <v>162</v>
      </c>
      <c r="E94" s="1634" t="s">
        <v>165</v>
      </c>
      <c r="F94" s="1635" t="s">
        <v>253</v>
      </c>
      <c r="G94" s="299" t="s">
        <v>600</v>
      </c>
      <c r="H94" s="229"/>
      <c r="I94" s="229"/>
      <c r="J94" s="243"/>
      <c r="K94" s="228"/>
      <c r="L94" s="229"/>
      <c r="M94" s="243"/>
      <c r="N94" s="228"/>
      <c r="O94" s="229">
        <v>1</v>
      </c>
      <c r="P94" s="243"/>
      <c r="Q94" s="228"/>
      <c r="R94" s="229"/>
      <c r="S94" s="243"/>
      <c r="T94" s="215">
        <f t="shared" si="35"/>
        <v>0</v>
      </c>
      <c r="U94" s="216">
        <f t="shared" si="36"/>
        <v>0</v>
      </c>
      <c r="V94" s="216">
        <f t="shared" si="37"/>
        <v>1</v>
      </c>
      <c r="W94" s="216">
        <f t="shared" si="38"/>
        <v>0</v>
      </c>
      <c r="X94" s="367">
        <f t="shared" si="39"/>
        <v>1</v>
      </c>
      <c r="Y94" s="1624" t="s">
        <v>164</v>
      </c>
      <c r="Z94" s="543"/>
      <c r="AA94" s="1572">
        <v>46</v>
      </c>
    </row>
    <row r="95" spans="1:27" ht="24.95" customHeight="1" thickBot="1" x14ac:dyDescent="0.25">
      <c r="A95" s="1664"/>
      <c r="B95" s="1650"/>
      <c r="C95" s="1631"/>
      <c r="D95" s="1633"/>
      <c r="E95" s="1633"/>
      <c r="F95" s="1636"/>
      <c r="G95" s="331" t="s">
        <v>601</v>
      </c>
      <c r="H95" s="254"/>
      <c r="I95" s="254"/>
      <c r="J95" s="255"/>
      <c r="K95" s="253"/>
      <c r="L95" s="254"/>
      <c r="M95" s="255"/>
      <c r="N95" s="253"/>
      <c r="O95" s="254"/>
      <c r="P95" s="255"/>
      <c r="Q95" s="253"/>
      <c r="R95" s="254"/>
      <c r="S95" s="255"/>
      <c r="T95" s="256">
        <f t="shared" si="35"/>
        <v>0</v>
      </c>
      <c r="U95" s="257">
        <f t="shared" si="36"/>
        <v>0</v>
      </c>
      <c r="V95" s="257">
        <f t="shared" si="37"/>
        <v>0</v>
      </c>
      <c r="W95" s="257">
        <f t="shared" si="38"/>
        <v>0</v>
      </c>
      <c r="X95" s="269">
        <f t="shared" si="39"/>
        <v>0</v>
      </c>
      <c r="Y95" s="1627"/>
      <c r="Z95" s="542"/>
      <c r="AA95" s="1571"/>
    </row>
    <row r="96" spans="1:27" ht="24.95" customHeight="1" x14ac:dyDescent="0.2">
      <c r="A96" s="1664"/>
      <c r="B96" s="1650"/>
      <c r="C96" s="1629" t="s">
        <v>959</v>
      </c>
      <c r="D96" s="1632" t="s">
        <v>254</v>
      </c>
      <c r="E96" s="1634" t="s">
        <v>166</v>
      </c>
      <c r="F96" s="1635" t="s">
        <v>449</v>
      </c>
      <c r="G96" s="299" t="s">
        <v>600</v>
      </c>
      <c r="H96" s="229"/>
      <c r="I96" s="229"/>
      <c r="J96" s="243"/>
      <c r="K96" s="228"/>
      <c r="L96" s="229"/>
      <c r="M96" s="243"/>
      <c r="N96" s="228"/>
      <c r="O96" s="229"/>
      <c r="P96" s="243">
        <v>1</v>
      </c>
      <c r="Q96" s="228"/>
      <c r="R96" s="229"/>
      <c r="S96" s="243"/>
      <c r="T96" s="215">
        <f t="shared" si="35"/>
        <v>0</v>
      </c>
      <c r="U96" s="216">
        <f t="shared" si="36"/>
        <v>0</v>
      </c>
      <c r="V96" s="216">
        <f t="shared" si="37"/>
        <v>1</v>
      </c>
      <c r="W96" s="216">
        <f t="shared" si="38"/>
        <v>0</v>
      </c>
      <c r="X96" s="367">
        <f t="shared" si="39"/>
        <v>1</v>
      </c>
      <c r="Y96" s="1624" t="s">
        <v>47</v>
      </c>
      <c r="Z96" s="541" t="s">
        <v>559</v>
      </c>
      <c r="AA96" s="1572">
        <v>47</v>
      </c>
    </row>
    <row r="97" spans="1:27" ht="24.95" customHeight="1" thickBot="1" x14ac:dyDescent="0.25">
      <c r="A97" s="1664"/>
      <c r="B97" s="1650"/>
      <c r="C97" s="1630"/>
      <c r="D97" s="1633"/>
      <c r="E97" s="1633"/>
      <c r="F97" s="1636"/>
      <c r="G97" s="331" t="s">
        <v>601</v>
      </c>
      <c r="H97" s="254"/>
      <c r="I97" s="254"/>
      <c r="J97" s="255"/>
      <c r="K97" s="253"/>
      <c r="L97" s="254"/>
      <c r="M97" s="255"/>
      <c r="N97" s="253"/>
      <c r="O97" s="254"/>
      <c r="P97" s="255"/>
      <c r="Q97" s="253"/>
      <c r="R97" s="254"/>
      <c r="S97" s="255"/>
      <c r="T97" s="256">
        <f t="shared" si="35"/>
        <v>0</v>
      </c>
      <c r="U97" s="257">
        <f t="shared" si="36"/>
        <v>0</v>
      </c>
      <c r="V97" s="257">
        <f t="shared" si="37"/>
        <v>0</v>
      </c>
      <c r="W97" s="257">
        <f t="shared" si="38"/>
        <v>0</v>
      </c>
      <c r="X97" s="269">
        <f t="shared" si="39"/>
        <v>0</v>
      </c>
      <c r="Y97" s="1627"/>
      <c r="Z97" s="543"/>
      <c r="AA97" s="1571"/>
    </row>
    <row r="98" spans="1:27" ht="24.95" customHeight="1" x14ac:dyDescent="0.2">
      <c r="A98" s="1664"/>
      <c r="B98" s="1650"/>
      <c r="C98" s="1630"/>
      <c r="D98" s="1632" t="s">
        <v>547</v>
      </c>
      <c r="E98" s="1647" t="s">
        <v>548</v>
      </c>
      <c r="F98" s="1645" t="s">
        <v>549</v>
      </c>
      <c r="G98" s="299" t="s">
        <v>600</v>
      </c>
      <c r="H98" s="229"/>
      <c r="I98" s="229"/>
      <c r="J98" s="243"/>
      <c r="K98" s="228"/>
      <c r="L98" s="229"/>
      <c r="M98" s="243"/>
      <c r="N98" s="228"/>
      <c r="O98" s="229"/>
      <c r="P98" s="243"/>
      <c r="Q98" s="228"/>
      <c r="R98" s="229">
        <v>1</v>
      </c>
      <c r="S98" s="243"/>
      <c r="T98" s="215">
        <f t="shared" ref="T98:T113" si="40">SUM(H98:J98)</f>
        <v>0</v>
      </c>
      <c r="U98" s="216">
        <f t="shared" ref="U98:U113" si="41">SUM(K98:M98)</f>
        <v>0</v>
      </c>
      <c r="V98" s="216">
        <f t="shared" ref="V98:V113" si="42">SUM(N98:P98)</f>
        <v>0</v>
      </c>
      <c r="W98" s="216">
        <f t="shared" ref="W98:W113" si="43">SUM(Q98:S98)</f>
        <v>1</v>
      </c>
      <c r="X98" s="367">
        <f t="shared" ref="X98:X113" si="44">MAX(T98:W98)</f>
        <v>1</v>
      </c>
      <c r="Y98" s="1624" t="s">
        <v>255</v>
      </c>
      <c r="Z98" s="543"/>
      <c r="AA98" s="1572">
        <v>48</v>
      </c>
    </row>
    <row r="99" spans="1:27" ht="24.95" customHeight="1" thickBot="1" x14ac:dyDescent="0.25">
      <c r="A99" s="1664"/>
      <c r="B99" s="1650"/>
      <c r="C99" s="1631"/>
      <c r="D99" s="1633"/>
      <c r="E99" s="1648"/>
      <c r="F99" s="1646"/>
      <c r="G99" s="331" t="s">
        <v>601</v>
      </c>
      <c r="H99" s="254"/>
      <c r="I99" s="254"/>
      <c r="J99" s="255"/>
      <c r="K99" s="253"/>
      <c r="L99" s="254"/>
      <c r="M99" s="255"/>
      <c r="N99" s="253"/>
      <c r="O99" s="254"/>
      <c r="P99" s="255"/>
      <c r="Q99" s="253"/>
      <c r="R99" s="254"/>
      <c r="S99" s="255"/>
      <c r="T99" s="256">
        <f t="shared" si="40"/>
        <v>0</v>
      </c>
      <c r="U99" s="257">
        <f t="shared" si="41"/>
        <v>0</v>
      </c>
      <c r="V99" s="257">
        <f t="shared" si="42"/>
        <v>0</v>
      </c>
      <c r="W99" s="257">
        <f t="shared" si="43"/>
        <v>0</v>
      </c>
      <c r="X99" s="269">
        <f t="shared" si="44"/>
        <v>0</v>
      </c>
      <c r="Y99" s="1627"/>
      <c r="Z99" s="542"/>
      <c r="AA99" s="1571"/>
    </row>
    <row r="100" spans="1:27" ht="24.95" customHeight="1" x14ac:dyDescent="0.2">
      <c r="A100" s="1664"/>
      <c r="B100" s="1650"/>
      <c r="C100" s="1632" t="s">
        <v>960</v>
      </c>
      <c r="D100" s="1647" t="s">
        <v>543</v>
      </c>
      <c r="E100" s="1652" t="s">
        <v>544</v>
      </c>
      <c r="F100" s="1653" t="s">
        <v>538</v>
      </c>
      <c r="G100" s="295" t="s">
        <v>600</v>
      </c>
      <c r="H100" s="227"/>
      <c r="I100" s="227"/>
      <c r="J100" s="242"/>
      <c r="K100" s="226"/>
      <c r="L100" s="227"/>
      <c r="M100" s="242"/>
      <c r="N100" s="226"/>
      <c r="O100" s="227"/>
      <c r="P100" s="242"/>
      <c r="Q100" s="226"/>
      <c r="R100" s="227"/>
      <c r="S100" s="242">
        <v>1</v>
      </c>
      <c r="T100" s="221">
        <f t="shared" si="40"/>
        <v>0</v>
      </c>
      <c r="U100" s="222">
        <f t="shared" si="41"/>
        <v>0</v>
      </c>
      <c r="V100" s="222">
        <f t="shared" si="42"/>
        <v>0</v>
      </c>
      <c r="W100" s="222">
        <f t="shared" si="43"/>
        <v>1</v>
      </c>
      <c r="X100" s="266">
        <f t="shared" si="44"/>
        <v>1</v>
      </c>
      <c r="Y100" s="1624" t="s">
        <v>968</v>
      </c>
      <c r="Z100" s="541" t="s">
        <v>562</v>
      </c>
      <c r="AA100" s="1572">
        <v>49</v>
      </c>
    </row>
    <row r="101" spans="1:27" ht="24.95" customHeight="1" thickBot="1" x14ac:dyDescent="0.25">
      <c r="A101" s="1664"/>
      <c r="B101" s="1650"/>
      <c r="C101" s="1633"/>
      <c r="D101" s="1648"/>
      <c r="E101" s="1648"/>
      <c r="F101" s="1646"/>
      <c r="G101" s="331" t="s">
        <v>601</v>
      </c>
      <c r="H101" s="254"/>
      <c r="I101" s="254"/>
      <c r="J101" s="255"/>
      <c r="K101" s="253"/>
      <c r="L101" s="254"/>
      <c r="M101" s="255"/>
      <c r="N101" s="253"/>
      <c r="O101" s="254"/>
      <c r="P101" s="255"/>
      <c r="Q101" s="253"/>
      <c r="R101" s="254"/>
      <c r="S101" s="255"/>
      <c r="T101" s="256">
        <f t="shared" si="40"/>
        <v>0</v>
      </c>
      <c r="U101" s="257">
        <f t="shared" si="41"/>
        <v>0</v>
      </c>
      <c r="V101" s="257">
        <f t="shared" si="42"/>
        <v>0</v>
      </c>
      <c r="W101" s="257">
        <f t="shared" si="43"/>
        <v>0</v>
      </c>
      <c r="X101" s="269">
        <f t="shared" si="44"/>
        <v>0</v>
      </c>
      <c r="Y101" s="1627"/>
      <c r="Z101" s="542"/>
      <c r="AA101" s="1571"/>
    </row>
    <row r="102" spans="1:27" ht="24.95" customHeight="1" x14ac:dyDescent="0.2">
      <c r="A102" s="1664"/>
      <c r="B102" s="1650"/>
      <c r="C102" s="1632" t="s">
        <v>167</v>
      </c>
      <c r="D102" s="1632" t="s">
        <v>256</v>
      </c>
      <c r="E102" s="1632" t="s">
        <v>257</v>
      </c>
      <c r="F102" s="1638" t="s">
        <v>168</v>
      </c>
      <c r="G102" s="295" t="s">
        <v>600</v>
      </c>
      <c r="H102" s="227"/>
      <c r="I102" s="227"/>
      <c r="J102" s="242"/>
      <c r="K102" s="226"/>
      <c r="L102" s="227"/>
      <c r="M102" s="242"/>
      <c r="N102" s="226"/>
      <c r="O102" s="227"/>
      <c r="P102" s="242"/>
      <c r="Q102" s="226">
        <v>1</v>
      </c>
      <c r="R102" s="227"/>
      <c r="S102" s="242"/>
      <c r="T102" s="221">
        <f t="shared" si="40"/>
        <v>0</v>
      </c>
      <c r="U102" s="222">
        <f t="shared" si="41"/>
        <v>0</v>
      </c>
      <c r="V102" s="222">
        <f t="shared" si="42"/>
        <v>0</v>
      </c>
      <c r="W102" s="222">
        <f t="shared" si="43"/>
        <v>1</v>
      </c>
      <c r="X102" s="266">
        <f t="shared" si="44"/>
        <v>1</v>
      </c>
      <c r="Y102" s="1624" t="s">
        <v>962</v>
      </c>
      <c r="Z102" s="541" t="s">
        <v>558</v>
      </c>
      <c r="AA102" s="1572">
        <v>50</v>
      </c>
    </row>
    <row r="103" spans="1:27" ht="24.95" customHeight="1" x14ac:dyDescent="0.2">
      <c r="A103" s="1664"/>
      <c r="B103" s="1650"/>
      <c r="C103" s="1634"/>
      <c r="D103" s="1634"/>
      <c r="E103" s="1634"/>
      <c r="F103" s="1635"/>
      <c r="G103" s="332" t="s">
        <v>601</v>
      </c>
      <c r="H103" s="264"/>
      <c r="I103" s="264"/>
      <c r="J103" s="265"/>
      <c r="K103" s="263"/>
      <c r="L103" s="264"/>
      <c r="M103" s="265"/>
      <c r="N103" s="263"/>
      <c r="O103" s="264"/>
      <c r="P103" s="265"/>
      <c r="Q103" s="263"/>
      <c r="R103" s="264"/>
      <c r="S103" s="265"/>
      <c r="T103" s="260">
        <f t="shared" si="40"/>
        <v>0</v>
      </c>
      <c r="U103" s="261">
        <f t="shared" si="41"/>
        <v>0</v>
      </c>
      <c r="V103" s="261">
        <f t="shared" si="42"/>
        <v>0</v>
      </c>
      <c r="W103" s="261">
        <f t="shared" si="43"/>
        <v>0</v>
      </c>
      <c r="X103" s="386">
        <f t="shared" si="44"/>
        <v>0</v>
      </c>
      <c r="Y103" s="1625"/>
      <c r="Z103" s="543"/>
      <c r="AA103" s="1570"/>
    </row>
    <row r="104" spans="1:27" ht="24.95" customHeight="1" x14ac:dyDescent="0.2">
      <c r="A104" s="1664"/>
      <c r="B104" s="1650"/>
      <c r="C104" s="1634"/>
      <c r="D104" s="1634"/>
      <c r="E104" s="1634"/>
      <c r="F104" s="1635"/>
      <c r="G104" s="299" t="s">
        <v>600</v>
      </c>
      <c r="H104" s="229"/>
      <c r="I104" s="229"/>
      <c r="J104" s="243"/>
      <c r="K104" s="228"/>
      <c r="L104" s="229"/>
      <c r="M104" s="243"/>
      <c r="N104" s="228"/>
      <c r="O104" s="229"/>
      <c r="P104" s="243"/>
      <c r="Q104" s="228"/>
      <c r="R104" s="229">
        <v>1</v>
      </c>
      <c r="S104" s="243"/>
      <c r="T104" s="215">
        <f t="shared" si="40"/>
        <v>0</v>
      </c>
      <c r="U104" s="216">
        <f t="shared" si="41"/>
        <v>0</v>
      </c>
      <c r="V104" s="216">
        <f t="shared" si="42"/>
        <v>0</v>
      </c>
      <c r="W104" s="216">
        <f t="shared" si="43"/>
        <v>1</v>
      </c>
      <c r="X104" s="367">
        <f t="shared" si="44"/>
        <v>1</v>
      </c>
      <c r="Y104" s="1654" t="s">
        <v>963</v>
      </c>
      <c r="Z104" s="543"/>
      <c r="AA104" s="1570"/>
    </row>
    <row r="105" spans="1:27" ht="24.95" customHeight="1" x14ac:dyDescent="0.2">
      <c r="A105" s="1664"/>
      <c r="B105" s="1650"/>
      <c r="C105" s="1634"/>
      <c r="D105" s="1634"/>
      <c r="E105" s="1634"/>
      <c r="F105" s="1635"/>
      <c r="G105" s="332" t="s">
        <v>601</v>
      </c>
      <c r="H105" s="264"/>
      <c r="I105" s="264"/>
      <c r="J105" s="265"/>
      <c r="K105" s="263"/>
      <c r="L105" s="264"/>
      <c r="M105" s="265"/>
      <c r="N105" s="263"/>
      <c r="O105" s="264"/>
      <c r="P105" s="265"/>
      <c r="Q105" s="263"/>
      <c r="R105" s="264"/>
      <c r="S105" s="265"/>
      <c r="T105" s="260">
        <f t="shared" si="40"/>
        <v>0</v>
      </c>
      <c r="U105" s="261">
        <f t="shared" si="41"/>
        <v>0</v>
      </c>
      <c r="V105" s="261">
        <f t="shared" si="42"/>
        <v>0</v>
      </c>
      <c r="W105" s="261">
        <f t="shared" si="43"/>
        <v>0</v>
      </c>
      <c r="X105" s="386">
        <f t="shared" si="44"/>
        <v>0</v>
      </c>
      <c r="Y105" s="1625"/>
      <c r="Z105" s="543"/>
      <c r="AA105" s="1570"/>
    </row>
    <row r="106" spans="1:27" ht="24.95" customHeight="1" x14ac:dyDescent="0.2">
      <c r="A106" s="1664"/>
      <c r="B106" s="1650"/>
      <c r="C106" s="1634"/>
      <c r="D106" s="1634"/>
      <c r="E106" s="1634"/>
      <c r="F106" s="1635"/>
      <c r="G106" s="299" t="s">
        <v>600</v>
      </c>
      <c r="H106" s="229"/>
      <c r="I106" s="229"/>
      <c r="J106" s="243"/>
      <c r="K106" s="228"/>
      <c r="L106" s="229"/>
      <c r="M106" s="243"/>
      <c r="N106" s="228"/>
      <c r="O106" s="229">
        <v>1</v>
      </c>
      <c r="P106" s="243"/>
      <c r="Q106" s="228"/>
      <c r="R106" s="229"/>
      <c r="S106" s="243"/>
      <c r="T106" s="215">
        <f t="shared" si="40"/>
        <v>0</v>
      </c>
      <c r="U106" s="216">
        <f t="shared" si="41"/>
        <v>0</v>
      </c>
      <c r="V106" s="216">
        <f t="shared" si="42"/>
        <v>1</v>
      </c>
      <c r="W106" s="216">
        <f t="shared" si="43"/>
        <v>0</v>
      </c>
      <c r="X106" s="367">
        <f t="shared" si="44"/>
        <v>1</v>
      </c>
      <c r="Y106" s="1654" t="s">
        <v>964</v>
      </c>
      <c r="Z106" s="543"/>
      <c r="AA106" s="1570"/>
    </row>
    <row r="107" spans="1:27" ht="24.95" customHeight="1" x14ac:dyDescent="0.2">
      <c r="A107" s="1664"/>
      <c r="B107" s="1650"/>
      <c r="C107" s="1634"/>
      <c r="D107" s="1634"/>
      <c r="E107" s="1634"/>
      <c r="F107" s="1635"/>
      <c r="G107" s="332" t="s">
        <v>601</v>
      </c>
      <c r="H107" s="264"/>
      <c r="I107" s="264"/>
      <c r="J107" s="265"/>
      <c r="K107" s="263"/>
      <c r="L107" s="264"/>
      <c r="M107" s="265"/>
      <c r="N107" s="263"/>
      <c r="O107" s="264"/>
      <c r="P107" s="265"/>
      <c r="Q107" s="263"/>
      <c r="R107" s="264"/>
      <c r="S107" s="265"/>
      <c r="T107" s="260">
        <f t="shared" si="40"/>
        <v>0</v>
      </c>
      <c r="U107" s="261">
        <f t="shared" si="41"/>
        <v>0</v>
      </c>
      <c r="V107" s="261">
        <f t="shared" si="42"/>
        <v>0</v>
      </c>
      <c r="W107" s="261">
        <f t="shared" si="43"/>
        <v>0</v>
      </c>
      <c r="X107" s="386">
        <f t="shared" si="44"/>
        <v>0</v>
      </c>
      <c r="Y107" s="1625"/>
      <c r="Z107" s="543"/>
      <c r="AA107" s="1570"/>
    </row>
    <row r="108" spans="1:27" ht="24.95" customHeight="1" x14ac:dyDescent="0.2">
      <c r="A108" s="1664"/>
      <c r="B108" s="1650"/>
      <c r="C108" s="1634"/>
      <c r="D108" s="1634"/>
      <c r="E108" s="1634"/>
      <c r="F108" s="1635"/>
      <c r="G108" s="299" t="s">
        <v>600</v>
      </c>
      <c r="H108" s="229"/>
      <c r="I108" s="229"/>
      <c r="J108" s="243"/>
      <c r="K108" s="228"/>
      <c r="L108" s="229"/>
      <c r="M108" s="243"/>
      <c r="N108" s="228"/>
      <c r="O108" s="229"/>
      <c r="P108" s="243">
        <v>1</v>
      </c>
      <c r="Q108" s="228"/>
      <c r="R108" s="229"/>
      <c r="S108" s="243"/>
      <c r="T108" s="215">
        <f t="shared" si="40"/>
        <v>0</v>
      </c>
      <c r="U108" s="216">
        <f t="shared" si="41"/>
        <v>0</v>
      </c>
      <c r="V108" s="216">
        <f t="shared" si="42"/>
        <v>1</v>
      </c>
      <c r="W108" s="216">
        <f t="shared" si="43"/>
        <v>0</v>
      </c>
      <c r="X108" s="367">
        <f t="shared" si="44"/>
        <v>1</v>
      </c>
      <c r="Y108" s="1654" t="s">
        <v>965</v>
      </c>
      <c r="Z108" s="543"/>
      <c r="AA108" s="1570"/>
    </row>
    <row r="109" spans="1:27" ht="24.95" customHeight="1" x14ac:dyDescent="0.2">
      <c r="A109" s="1664"/>
      <c r="B109" s="1650"/>
      <c r="C109" s="1634"/>
      <c r="D109" s="1634"/>
      <c r="E109" s="1634"/>
      <c r="F109" s="1635"/>
      <c r="G109" s="332" t="s">
        <v>601</v>
      </c>
      <c r="H109" s="264"/>
      <c r="I109" s="264"/>
      <c r="J109" s="265"/>
      <c r="K109" s="263"/>
      <c r="L109" s="264"/>
      <c r="M109" s="265"/>
      <c r="N109" s="263"/>
      <c r="O109" s="264"/>
      <c r="P109" s="265"/>
      <c r="Q109" s="263"/>
      <c r="R109" s="264"/>
      <c r="S109" s="265"/>
      <c r="T109" s="260">
        <f t="shared" si="40"/>
        <v>0</v>
      </c>
      <c r="U109" s="261">
        <f t="shared" si="41"/>
        <v>0</v>
      </c>
      <c r="V109" s="261">
        <f t="shared" si="42"/>
        <v>0</v>
      </c>
      <c r="W109" s="261">
        <f t="shared" si="43"/>
        <v>0</v>
      </c>
      <c r="X109" s="386">
        <f t="shared" si="44"/>
        <v>0</v>
      </c>
      <c r="Y109" s="1625"/>
      <c r="Z109" s="543"/>
      <c r="AA109" s="1570"/>
    </row>
    <row r="110" spans="1:27" ht="24.95" customHeight="1" x14ac:dyDescent="0.2">
      <c r="A110" s="1664"/>
      <c r="B110" s="1650"/>
      <c r="C110" s="1634"/>
      <c r="D110" s="1634"/>
      <c r="E110" s="1634"/>
      <c r="F110" s="1635"/>
      <c r="G110" s="299" t="s">
        <v>600</v>
      </c>
      <c r="H110" s="229"/>
      <c r="I110" s="229"/>
      <c r="J110" s="243"/>
      <c r="K110" s="228"/>
      <c r="L110" s="229"/>
      <c r="M110" s="243"/>
      <c r="N110" s="228"/>
      <c r="O110" s="229"/>
      <c r="P110" s="243"/>
      <c r="Q110" s="228">
        <v>1</v>
      </c>
      <c r="R110" s="229"/>
      <c r="S110" s="243"/>
      <c r="T110" s="215">
        <f t="shared" si="40"/>
        <v>0</v>
      </c>
      <c r="U110" s="216">
        <f t="shared" si="41"/>
        <v>0</v>
      </c>
      <c r="V110" s="216">
        <f t="shared" si="42"/>
        <v>0</v>
      </c>
      <c r="W110" s="216">
        <f t="shared" si="43"/>
        <v>1</v>
      </c>
      <c r="X110" s="367">
        <f t="shared" si="44"/>
        <v>1</v>
      </c>
      <c r="Y110" s="1654" t="s">
        <v>966</v>
      </c>
      <c r="Z110" s="543"/>
      <c r="AA110" s="1570"/>
    </row>
    <row r="111" spans="1:27" ht="24.95" customHeight="1" x14ac:dyDescent="0.2">
      <c r="A111" s="1664"/>
      <c r="B111" s="1650"/>
      <c r="C111" s="1634"/>
      <c r="D111" s="1634"/>
      <c r="E111" s="1634"/>
      <c r="F111" s="1635"/>
      <c r="G111" s="332" t="s">
        <v>601</v>
      </c>
      <c r="H111" s="264"/>
      <c r="I111" s="264"/>
      <c r="J111" s="265"/>
      <c r="K111" s="263"/>
      <c r="L111" s="264"/>
      <c r="M111" s="265"/>
      <c r="N111" s="263"/>
      <c r="O111" s="264"/>
      <c r="P111" s="265"/>
      <c r="Q111" s="263"/>
      <c r="R111" s="264"/>
      <c r="S111" s="265"/>
      <c r="T111" s="260">
        <f t="shared" si="40"/>
        <v>0</v>
      </c>
      <c r="U111" s="261">
        <f t="shared" si="41"/>
        <v>0</v>
      </c>
      <c r="V111" s="261">
        <f t="shared" si="42"/>
        <v>0</v>
      </c>
      <c r="W111" s="261">
        <f t="shared" si="43"/>
        <v>0</v>
      </c>
      <c r="X111" s="386">
        <f t="shared" si="44"/>
        <v>0</v>
      </c>
      <c r="Y111" s="1625"/>
      <c r="Z111" s="543"/>
      <c r="AA111" s="1570"/>
    </row>
    <row r="112" spans="1:27" ht="24.95" customHeight="1" x14ac:dyDescent="0.2">
      <c r="A112" s="1664"/>
      <c r="B112" s="1650"/>
      <c r="C112" s="1634"/>
      <c r="D112" s="1634"/>
      <c r="E112" s="1634"/>
      <c r="F112" s="1635"/>
      <c r="G112" s="299" t="s">
        <v>600</v>
      </c>
      <c r="H112" s="229"/>
      <c r="I112" s="229"/>
      <c r="J112" s="243"/>
      <c r="K112" s="228"/>
      <c r="L112" s="229"/>
      <c r="M112" s="243"/>
      <c r="N112" s="228"/>
      <c r="O112" s="229"/>
      <c r="P112" s="243"/>
      <c r="Q112" s="228"/>
      <c r="R112" s="229">
        <v>1</v>
      </c>
      <c r="S112" s="243"/>
      <c r="T112" s="215">
        <f t="shared" si="40"/>
        <v>0</v>
      </c>
      <c r="U112" s="216">
        <f t="shared" si="41"/>
        <v>0</v>
      </c>
      <c r="V112" s="216">
        <f t="shared" si="42"/>
        <v>0</v>
      </c>
      <c r="W112" s="216">
        <f t="shared" si="43"/>
        <v>1</v>
      </c>
      <c r="X112" s="367">
        <f t="shared" si="44"/>
        <v>1</v>
      </c>
      <c r="Y112" s="1654" t="s">
        <v>967</v>
      </c>
      <c r="Z112" s="543"/>
      <c r="AA112" s="1570"/>
    </row>
    <row r="113" spans="1:27" ht="24.95" customHeight="1" thickBot="1" x14ac:dyDescent="0.25">
      <c r="A113" s="1664"/>
      <c r="B113" s="1650"/>
      <c r="C113" s="1633"/>
      <c r="D113" s="1633"/>
      <c r="E113" s="1633"/>
      <c r="F113" s="1636"/>
      <c r="G113" s="331" t="s">
        <v>601</v>
      </c>
      <c r="H113" s="254"/>
      <c r="I113" s="254"/>
      <c r="J113" s="255"/>
      <c r="K113" s="253"/>
      <c r="L113" s="254"/>
      <c r="M113" s="255"/>
      <c r="N113" s="253"/>
      <c r="O113" s="254"/>
      <c r="P113" s="255"/>
      <c r="Q113" s="253"/>
      <c r="R113" s="254"/>
      <c r="S113" s="255"/>
      <c r="T113" s="256">
        <f t="shared" si="40"/>
        <v>0</v>
      </c>
      <c r="U113" s="257">
        <f t="shared" si="41"/>
        <v>0</v>
      </c>
      <c r="V113" s="257">
        <f t="shared" si="42"/>
        <v>0</v>
      </c>
      <c r="W113" s="257">
        <f t="shared" si="43"/>
        <v>0</v>
      </c>
      <c r="X113" s="269">
        <f t="shared" si="44"/>
        <v>0</v>
      </c>
      <c r="Y113" s="1627"/>
      <c r="Z113" s="542"/>
      <c r="AA113" s="1571"/>
    </row>
    <row r="114" spans="1:27" ht="24.95" customHeight="1" x14ac:dyDescent="0.2">
      <c r="A114" s="1664"/>
      <c r="B114" s="1650"/>
      <c r="C114" s="1632" t="s">
        <v>452</v>
      </c>
      <c r="D114" s="1632" t="s">
        <v>402</v>
      </c>
      <c r="E114" s="1632" t="s">
        <v>258</v>
      </c>
      <c r="F114" s="1638" t="s">
        <v>403</v>
      </c>
      <c r="G114" s="299" t="s">
        <v>600</v>
      </c>
      <c r="H114" s="229"/>
      <c r="I114" s="229"/>
      <c r="J114" s="243"/>
      <c r="K114" s="228"/>
      <c r="L114" s="229"/>
      <c r="M114" s="243"/>
      <c r="N114" s="228"/>
      <c r="O114" s="229"/>
      <c r="P114" s="243"/>
      <c r="Q114" s="228"/>
      <c r="R114" s="229"/>
      <c r="S114" s="243">
        <v>1</v>
      </c>
      <c r="T114" s="215">
        <f>SUM(H114:J114)</f>
        <v>0</v>
      </c>
      <c r="U114" s="216">
        <f>SUM(K114:M114)</f>
        <v>0</v>
      </c>
      <c r="V114" s="216">
        <f>SUM(N114:P114)</f>
        <v>0</v>
      </c>
      <c r="W114" s="216">
        <f>SUM(Q114:S114)</f>
        <v>1</v>
      </c>
      <c r="X114" s="367">
        <f>MAX(T114:W114)</f>
        <v>1</v>
      </c>
      <c r="Y114" s="1624" t="s">
        <v>453</v>
      </c>
      <c r="Z114" s="541" t="s">
        <v>559</v>
      </c>
      <c r="AA114" s="1572">
        <v>51</v>
      </c>
    </row>
    <row r="115" spans="1:27" ht="24.95" customHeight="1" thickBot="1" x14ac:dyDescent="0.25">
      <c r="A115" s="1664"/>
      <c r="B115" s="1650"/>
      <c r="C115" s="1633"/>
      <c r="D115" s="1633"/>
      <c r="E115" s="1633"/>
      <c r="F115" s="1636"/>
      <c r="G115" s="331" t="s">
        <v>601</v>
      </c>
      <c r="H115" s="254"/>
      <c r="I115" s="254"/>
      <c r="J115" s="255"/>
      <c r="K115" s="253"/>
      <c r="L115" s="254"/>
      <c r="M115" s="255"/>
      <c r="N115" s="253"/>
      <c r="O115" s="254"/>
      <c r="P115" s="255"/>
      <c r="Q115" s="253"/>
      <c r="R115" s="254"/>
      <c r="S115" s="255"/>
      <c r="T115" s="256">
        <f>SUM(H115:J115)</f>
        <v>0</v>
      </c>
      <c r="U115" s="257">
        <f>SUM(K115:M115)</f>
        <v>0</v>
      </c>
      <c r="V115" s="257">
        <f>SUM(N115:P115)</f>
        <v>0</v>
      </c>
      <c r="W115" s="257">
        <f>SUM(Q115:S115)</f>
        <v>0</v>
      </c>
      <c r="X115" s="269">
        <f>MAX(T115:W115)</f>
        <v>0</v>
      </c>
      <c r="Y115" s="1627"/>
      <c r="Z115" s="542"/>
      <c r="AA115" s="1571"/>
    </row>
    <row r="116" spans="1:27" ht="24.95" customHeight="1" x14ac:dyDescent="0.2">
      <c r="A116" s="1664"/>
      <c r="B116" s="1650"/>
      <c r="C116" s="1632" t="s">
        <v>25</v>
      </c>
      <c r="D116" s="1632" t="s">
        <v>169</v>
      </c>
      <c r="E116" s="1634" t="s">
        <v>170</v>
      </c>
      <c r="F116" s="1635" t="s">
        <v>141</v>
      </c>
      <c r="G116" s="299" t="s">
        <v>600</v>
      </c>
      <c r="H116" s="229"/>
      <c r="I116" s="229"/>
      <c r="J116" s="243"/>
      <c r="K116" s="228"/>
      <c r="L116" s="229"/>
      <c r="M116" s="243"/>
      <c r="N116" s="228">
        <v>1</v>
      </c>
      <c r="O116" s="229"/>
      <c r="P116" s="243"/>
      <c r="Q116" s="228"/>
      <c r="R116" s="229"/>
      <c r="S116" s="243"/>
      <c r="T116" s="215">
        <f t="shared" ref="T116:T131" si="45">SUM(H116:J116)</f>
        <v>0</v>
      </c>
      <c r="U116" s="216">
        <f t="shared" ref="U116:U131" si="46">SUM(K116:M116)</f>
        <v>0</v>
      </c>
      <c r="V116" s="216">
        <f t="shared" ref="V116:V131" si="47">SUM(N116:P116)</f>
        <v>1</v>
      </c>
      <c r="W116" s="216">
        <f t="shared" ref="W116:W131" si="48">SUM(Q116:S116)</f>
        <v>0</v>
      </c>
      <c r="X116" s="367">
        <f t="shared" ref="X116:X131" si="49">MAX(T116:W116)</f>
        <v>1</v>
      </c>
      <c r="Y116" s="1624" t="s">
        <v>961</v>
      </c>
      <c r="Z116" s="541" t="s">
        <v>561</v>
      </c>
      <c r="AA116" s="1572">
        <v>52</v>
      </c>
    </row>
    <row r="117" spans="1:27" ht="24.95" customHeight="1" thickBot="1" x14ac:dyDescent="0.25">
      <c r="A117" s="1664"/>
      <c r="B117" s="1651"/>
      <c r="C117" s="1633"/>
      <c r="D117" s="1633"/>
      <c r="E117" s="1633"/>
      <c r="F117" s="1636"/>
      <c r="G117" s="331" t="s">
        <v>601</v>
      </c>
      <c r="H117" s="254"/>
      <c r="I117" s="254"/>
      <c r="J117" s="255"/>
      <c r="K117" s="253"/>
      <c r="L117" s="254"/>
      <c r="M117" s="255"/>
      <c r="N117" s="253"/>
      <c r="O117" s="254"/>
      <c r="P117" s="255"/>
      <c r="Q117" s="253"/>
      <c r="R117" s="254"/>
      <c r="S117" s="255"/>
      <c r="T117" s="256">
        <f t="shared" si="45"/>
        <v>0</v>
      </c>
      <c r="U117" s="257">
        <f t="shared" si="46"/>
        <v>0</v>
      </c>
      <c r="V117" s="257">
        <f t="shared" si="47"/>
        <v>0</v>
      </c>
      <c r="W117" s="257">
        <f t="shared" si="48"/>
        <v>0</v>
      </c>
      <c r="X117" s="269">
        <f t="shared" si="49"/>
        <v>0</v>
      </c>
      <c r="Y117" s="1627"/>
      <c r="Z117" s="542"/>
      <c r="AA117" s="1571"/>
    </row>
    <row r="118" spans="1:27" ht="24.95" customHeight="1" x14ac:dyDescent="0.2">
      <c r="A118" s="1664"/>
      <c r="B118" s="1666" t="s">
        <v>763</v>
      </c>
      <c r="C118" s="1655" t="s">
        <v>33</v>
      </c>
      <c r="D118" s="1655" t="s">
        <v>259</v>
      </c>
      <c r="E118" s="1655" t="s">
        <v>260</v>
      </c>
      <c r="F118" s="1657" t="s">
        <v>457</v>
      </c>
      <c r="G118" s="295" t="s">
        <v>600</v>
      </c>
      <c r="H118" s="227"/>
      <c r="I118" s="227"/>
      <c r="J118" s="242"/>
      <c r="K118" s="226"/>
      <c r="L118" s="227"/>
      <c r="M118" s="242"/>
      <c r="N118" s="226"/>
      <c r="O118" s="227">
        <v>1</v>
      </c>
      <c r="P118" s="242"/>
      <c r="Q118" s="226"/>
      <c r="R118" s="227"/>
      <c r="S118" s="242"/>
      <c r="T118" s="215">
        <f t="shared" si="45"/>
        <v>0</v>
      </c>
      <c r="U118" s="216">
        <f t="shared" si="46"/>
        <v>0</v>
      </c>
      <c r="V118" s="216">
        <f t="shared" si="47"/>
        <v>1</v>
      </c>
      <c r="W118" s="216">
        <f t="shared" si="48"/>
        <v>0</v>
      </c>
      <c r="X118" s="367">
        <f t="shared" si="49"/>
        <v>1</v>
      </c>
      <c r="Y118" s="1681" t="s">
        <v>51</v>
      </c>
      <c r="Z118" s="538" t="s">
        <v>561</v>
      </c>
      <c r="AA118" s="1572">
        <v>53</v>
      </c>
    </row>
    <row r="119" spans="1:27" ht="24.95" customHeight="1" thickBot="1" x14ac:dyDescent="0.25">
      <c r="A119" s="1664"/>
      <c r="B119" s="1667"/>
      <c r="C119" s="1656"/>
      <c r="D119" s="1656"/>
      <c r="E119" s="1656"/>
      <c r="F119" s="1658"/>
      <c r="G119" s="333" t="s">
        <v>601</v>
      </c>
      <c r="H119" s="334"/>
      <c r="I119" s="334"/>
      <c r="J119" s="335"/>
      <c r="K119" s="427"/>
      <c r="L119" s="334"/>
      <c r="M119" s="335"/>
      <c r="N119" s="427"/>
      <c r="O119" s="334"/>
      <c r="P119" s="335"/>
      <c r="Q119" s="427"/>
      <c r="R119" s="334"/>
      <c r="S119" s="335"/>
      <c r="T119" s="387">
        <f t="shared" si="45"/>
        <v>0</v>
      </c>
      <c r="U119" s="388">
        <f t="shared" si="46"/>
        <v>0</v>
      </c>
      <c r="V119" s="388">
        <f t="shared" si="47"/>
        <v>0</v>
      </c>
      <c r="W119" s="388">
        <f t="shared" si="48"/>
        <v>0</v>
      </c>
      <c r="X119" s="389">
        <f t="shared" si="49"/>
        <v>0</v>
      </c>
      <c r="Y119" s="1682"/>
      <c r="Z119" s="539"/>
      <c r="AA119" s="1571"/>
    </row>
    <row r="120" spans="1:27" ht="24.95" customHeight="1" x14ac:dyDescent="0.2">
      <c r="A120" s="1664"/>
      <c r="B120" s="1667"/>
      <c r="C120" s="1655" t="s">
        <v>34</v>
      </c>
      <c r="D120" s="1655" t="s">
        <v>130</v>
      </c>
      <c r="E120" s="1655" t="s">
        <v>131</v>
      </c>
      <c r="F120" s="1657" t="s">
        <v>262</v>
      </c>
      <c r="G120" s="295" t="s">
        <v>600</v>
      </c>
      <c r="H120" s="227"/>
      <c r="I120" s="227"/>
      <c r="J120" s="242"/>
      <c r="K120" s="226"/>
      <c r="L120" s="227"/>
      <c r="M120" s="242"/>
      <c r="N120" s="226"/>
      <c r="O120" s="227"/>
      <c r="P120" s="242">
        <v>1</v>
      </c>
      <c r="Q120" s="226"/>
      <c r="R120" s="227"/>
      <c r="S120" s="242"/>
      <c r="T120" s="215">
        <f t="shared" si="45"/>
        <v>0</v>
      </c>
      <c r="U120" s="216">
        <f t="shared" si="46"/>
        <v>0</v>
      </c>
      <c r="V120" s="216">
        <f t="shared" si="47"/>
        <v>1</v>
      </c>
      <c r="W120" s="216">
        <f t="shared" si="48"/>
        <v>0</v>
      </c>
      <c r="X120" s="367">
        <f t="shared" si="49"/>
        <v>1</v>
      </c>
      <c r="Y120" s="1681" t="s">
        <v>972</v>
      </c>
      <c r="Z120" s="539"/>
      <c r="AA120" s="1572">
        <v>54</v>
      </c>
    </row>
    <row r="121" spans="1:27" ht="24.95" customHeight="1" x14ac:dyDescent="0.2">
      <c r="A121" s="1664"/>
      <c r="B121" s="1667"/>
      <c r="C121" s="1661"/>
      <c r="D121" s="1659"/>
      <c r="E121" s="1659"/>
      <c r="F121" s="1660"/>
      <c r="G121" s="336" t="s">
        <v>601</v>
      </c>
      <c r="H121" s="337"/>
      <c r="I121" s="337"/>
      <c r="J121" s="338"/>
      <c r="K121" s="428"/>
      <c r="L121" s="337"/>
      <c r="M121" s="338"/>
      <c r="N121" s="428"/>
      <c r="O121" s="337"/>
      <c r="P121" s="338"/>
      <c r="Q121" s="428"/>
      <c r="R121" s="337"/>
      <c r="S121" s="338"/>
      <c r="T121" s="390">
        <f t="shared" si="45"/>
        <v>0</v>
      </c>
      <c r="U121" s="391">
        <f t="shared" si="46"/>
        <v>0</v>
      </c>
      <c r="V121" s="391">
        <f t="shared" si="47"/>
        <v>0</v>
      </c>
      <c r="W121" s="391">
        <f t="shared" si="48"/>
        <v>0</v>
      </c>
      <c r="X121" s="392">
        <f t="shared" si="49"/>
        <v>0</v>
      </c>
      <c r="Y121" s="1683"/>
      <c r="Z121" s="539"/>
      <c r="AA121" s="1576"/>
    </row>
    <row r="122" spans="1:27" ht="24.95" customHeight="1" x14ac:dyDescent="0.2">
      <c r="A122" s="1664"/>
      <c r="B122" s="1667"/>
      <c r="C122" s="1661"/>
      <c r="D122" s="1661" t="s">
        <v>132</v>
      </c>
      <c r="E122" s="1661" t="s">
        <v>133</v>
      </c>
      <c r="F122" s="1662" t="s">
        <v>263</v>
      </c>
      <c r="G122" s="299" t="s">
        <v>600</v>
      </c>
      <c r="H122" s="229"/>
      <c r="I122" s="229"/>
      <c r="J122" s="243"/>
      <c r="K122" s="228"/>
      <c r="L122" s="229"/>
      <c r="M122" s="243"/>
      <c r="N122" s="228"/>
      <c r="O122" s="229"/>
      <c r="P122" s="243"/>
      <c r="Q122" s="228">
        <v>1</v>
      </c>
      <c r="R122" s="229"/>
      <c r="S122" s="243"/>
      <c r="T122" s="215">
        <f t="shared" si="45"/>
        <v>0</v>
      </c>
      <c r="U122" s="216">
        <f t="shared" si="46"/>
        <v>0</v>
      </c>
      <c r="V122" s="216">
        <f t="shared" si="47"/>
        <v>0</v>
      </c>
      <c r="W122" s="216">
        <f t="shared" si="48"/>
        <v>1</v>
      </c>
      <c r="X122" s="367">
        <f t="shared" si="49"/>
        <v>1</v>
      </c>
      <c r="Y122" s="1683"/>
      <c r="Z122" s="539"/>
      <c r="AA122" s="1570">
        <v>55</v>
      </c>
    </row>
    <row r="123" spans="1:27" ht="24.95" customHeight="1" thickBot="1" x14ac:dyDescent="0.25">
      <c r="A123" s="1664"/>
      <c r="B123" s="1667"/>
      <c r="C123" s="1656"/>
      <c r="D123" s="1656"/>
      <c r="E123" s="1656"/>
      <c r="F123" s="1658"/>
      <c r="G123" s="333" t="s">
        <v>601</v>
      </c>
      <c r="H123" s="334"/>
      <c r="I123" s="334"/>
      <c r="J123" s="335"/>
      <c r="K123" s="427"/>
      <c r="L123" s="334"/>
      <c r="M123" s="335"/>
      <c r="N123" s="427"/>
      <c r="O123" s="334"/>
      <c r="P123" s="335"/>
      <c r="Q123" s="427"/>
      <c r="R123" s="334"/>
      <c r="S123" s="335"/>
      <c r="T123" s="387">
        <f t="shared" si="45"/>
        <v>0</v>
      </c>
      <c r="U123" s="388">
        <f t="shared" si="46"/>
        <v>0</v>
      </c>
      <c r="V123" s="388">
        <f t="shared" si="47"/>
        <v>0</v>
      </c>
      <c r="W123" s="388">
        <f t="shared" si="48"/>
        <v>0</v>
      </c>
      <c r="X123" s="389">
        <f t="shared" si="49"/>
        <v>0</v>
      </c>
      <c r="Y123" s="1683"/>
      <c r="Z123" s="539"/>
      <c r="AA123" s="1571"/>
    </row>
    <row r="124" spans="1:27" ht="24.95" customHeight="1" x14ac:dyDescent="0.2">
      <c r="A124" s="1664"/>
      <c r="B124" s="1667"/>
      <c r="C124" s="1655" t="s">
        <v>35</v>
      </c>
      <c r="D124" s="1661" t="s">
        <v>765</v>
      </c>
      <c r="E124" s="1661" t="s">
        <v>766</v>
      </c>
      <c r="F124" s="1662" t="s">
        <v>768</v>
      </c>
      <c r="G124" s="299" t="s">
        <v>600</v>
      </c>
      <c r="H124" s="229"/>
      <c r="I124" s="229"/>
      <c r="J124" s="243"/>
      <c r="K124" s="228"/>
      <c r="L124" s="229"/>
      <c r="M124" s="243"/>
      <c r="N124" s="228"/>
      <c r="O124" s="229"/>
      <c r="P124" s="243"/>
      <c r="Q124" s="228"/>
      <c r="R124" s="229">
        <v>1</v>
      </c>
      <c r="S124" s="243"/>
      <c r="T124" s="215">
        <f t="shared" si="45"/>
        <v>0</v>
      </c>
      <c r="U124" s="216">
        <f t="shared" si="46"/>
        <v>0</v>
      </c>
      <c r="V124" s="216">
        <f t="shared" si="47"/>
        <v>0</v>
      </c>
      <c r="W124" s="216">
        <f t="shared" si="48"/>
        <v>1</v>
      </c>
      <c r="X124" s="367">
        <f t="shared" si="49"/>
        <v>1</v>
      </c>
      <c r="Y124" s="1683"/>
      <c r="Z124" s="539"/>
      <c r="AA124" s="1572">
        <v>56</v>
      </c>
    </row>
    <row r="125" spans="1:27" ht="24.95" customHeight="1" x14ac:dyDescent="0.2">
      <c r="A125" s="1664"/>
      <c r="B125" s="1667"/>
      <c r="C125" s="1661"/>
      <c r="D125" s="1659"/>
      <c r="E125" s="1659"/>
      <c r="F125" s="1660"/>
      <c r="G125" s="336" t="s">
        <v>601</v>
      </c>
      <c r="H125" s="337"/>
      <c r="I125" s="337"/>
      <c r="J125" s="338"/>
      <c r="K125" s="428"/>
      <c r="L125" s="337"/>
      <c r="M125" s="338"/>
      <c r="N125" s="428"/>
      <c r="O125" s="337"/>
      <c r="P125" s="338"/>
      <c r="Q125" s="428"/>
      <c r="R125" s="337"/>
      <c r="S125" s="338"/>
      <c r="T125" s="390">
        <f t="shared" si="45"/>
        <v>0</v>
      </c>
      <c r="U125" s="391">
        <f t="shared" si="46"/>
        <v>0</v>
      </c>
      <c r="V125" s="391">
        <f t="shared" si="47"/>
        <v>0</v>
      </c>
      <c r="W125" s="391">
        <f t="shared" si="48"/>
        <v>0</v>
      </c>
      <c r="X125" s="392">
        <f t="shared" si="49"/>
        <v>0</v>
      </c>
      <c r="Y125" s="1683"/>
      <c r="Z125" s="539"/>
      <c r="AA125" s="1576"/>
    </row>
    <row r="126" spans="1:27" ht="24.95" customHeight="1" x14ac:dyDescent="0.2">
      <c r="A126" s="1664"/>
      <c r="B126" s="1667"/>
      <c r="C126" s="1661"/>
      <c r="D126" s="1661" t="s">
        <v>764</v>
      </c>
      <c r="E126" s="1661" t="s">
        <v>970</v>
      </c>
      <c r="F126" s="1662" t="s">
        <v>969</v>
      </c>
      <c r="G126" s="299" t="s">
        <v>600</v>
      </c>
      <c r="H126" s="229"/>
      <c r="I126" s="229"/>
      <c r="J126" s="243"/>
      <c r="K126" s="228"/>
      <c r="L126" s="229"/>
      <c r="M126" s="243"/>
      <c r="N126" s="228"/>
      <c r="O126" s="229"/>
      <c r="P126" s="243"/>
      <c r="Q126" s="228"/>
      <c r="R126" s="229"/>
      <c r="S126" s="243">
        <v>1</v>
      </c>
      <c r="T126" s="215">
        <f t="shared" si="45"/>
        <v>0</v>
      </c>
      <c r="U126" s="216">
        <f t="shared" si="46"/>
        <v>0</v>
      </c>
      <c r="V126" s="216">
        <f t="shared" si="47"/>
        <v>0</v>
      </c>
      <c r="W126" s="216">
        <f t="shared" si="48"/>
        <v>1</v>
      </c>
      <c r="X126" s="367">
        <f t="shared" si="49"/>
        <v>1</v>
      </c>
      <c r="Y126" s="1683"/>
      <c r="Z126" s="539"/>
      <c r="AA126" s="1570">
        <v>57</v>
      </c>
    </row>
    <row r="127" spans="1:27" ht="24.95" customHeight="1" x14ac:dyDescent="0.2">
      <c r="A127" s="1664"/>
      <c r="B127" s="1667"/>
      <c r="C127" s="1661"/>
      <c r="D127" s="1659"/>
      <c r="E127" s="1659"/>
      <c r="F127" s="1660"/>
      <c r="G127" s="336" t="s">
        <v>601</v>
      </c>
      <c r="H127" s="337"/>
      <c r="I127" s="337"/>
      <c r="J127" s="338"/>
      <c r="K127" s="428"/>
      <c r="L127" s="337"/>
      <c r="M127" s="338"/>
      <c r="N127" s="428"/>
      <c r="O127" s="337"/>
      <c r="P127" s="338"/>
      <c r="Q127" s="428"/>
      <c r="R127" s="337"/>
      <c r="S127" s="338"/>
      <c r="T127" s="390">
        <f t="shared" si="45"/>
        <v>0</v>
      </c>
      <c r="U127" s="391">
        <f t="shared" si="46"/>
        <v>0</v>
      </c>
      <c r="V127" s="391">
        <f t="shared" si="47"/>
        <v>0</v>
      </c>
      <c r="W127" s="391">
        <f t="shared" si="48"/>
        <v>0</v>
      </c>
      <c r="X127" s="392">
        <f t="shared" si="49"/>
        <v>0</v>
      </c>
      <c r="Y127" s="1683"/>
      <c r="Z127" s="539"/>
      <c r="AA127" s="1576"/>
    </row>
    <row r="128" spans="1:27" ht="24.95" customHeight="1" x14ac:dyDescent="0.2">
      <c r="A128" s="1664"/>
      <c r="B128" s="1667"/>
      <c r="C128" s="1661"/>
      <c r="D128" s="1661" t="s">
        <v>109</v>
      </c>
      <c r="E128" s="1661" t="s">
        <v>110</v>
      </c>
      <c r="F128" s="1662" t="s">
        <v>270</v>
      </c>
      <c r="G128" s="299" t="s">
        <v>600</v>
      </c>
      <c r="H128" s="229"/>
      <c r="I128" s="229"/>
      <c r="J128" s="243"/>
      <c r="K128" s="228"/>
      <c r="L128" s="229"/>
      <c r="M128" s="243"/>
      <c r="N128" s="228"/>
      <c r="O128" s="229"/>
      <c r="P128" s="243"/>
      <c r="Q128" s="228"/>
      <c r="R128" s="229">
        <v>1</v>
      </c>
      <c r="S128" s="243"/>
      <c r="T128" s="215">
        <f t="shared" si="45"/>
        <v>0</v>
      </c>
      <c r="U128" s="216">
        <f t="shared" si="46"/>
        <v>0</v>
      </c>
      <c r="V128" s="216">
        <f t="shared" si="47"/>
        <v>0</v>
      </c>
      <c r="W128" s="216">
        <f t="shared" si="48"/>
        <v>1</v>
      </c>
      <c r="X128" s="367">
        <f t="shared" si="49"/>
        <v>1</v>
      </c>
      <c r="Y128" s="1683"/>
      <c r="Z128" s="539"/>
      <c r="AA128" s="1570">
        <v>58</v>
      </c>
    </row>
    <row r="129" spans="1:27" ht="24.95" customHeight="1" thickBot="1" x14ac:dyDescent="0.25">
      <c r="A129" s="1664"/>
      <c r="B129" s="1667"/>
      <c r="C129" s="1656"/>
      <c r="D129" s="1656"/>
      <c r="E129" s="1656"/>
      <c r="F129" s="1658"/>
      <c r="G129" s="333" t="s">
        <v>601</v>
      </c>
      <c r="H129" s="334"/>
      <c r="I129" s="334"/>
      <c r="J129" s="335"/>
      <c r="K129" s="427"/>
      <c r="L129" s="334"/>
      <c r="M129" s="335"/>
      <c r="N129" s="427"/>
      <c r="O129" s="334"/>
      <c r="P129" s="335"/>
      <c r="Q129" s="427"/>
      <c r="R129" s="334"/>
      <c r="S129" s="335"/>
      <c r="T129" s="387">
        <f t="shared" si="45"/>
        <v>0</v>
      </c>
      <c r="U129" s="388">
        <f t="shared" si="46"/>
        <v>0</v>
      </c>
      <c r="V129" s="388">
        <f t="shared" si="47"/>
        <v>0</v>
      </c>
      <c r="W129" s="388">
        <f t="shared" si="48"/>
        <v>0</v>
      </c>
      <c r="X129" s="389">
        <f t="shared" si="49"/>
        <v>0</v>
      </c>
      <c r="Y129" s="1682"/>
      <c r="Z129" s="539"/>
      <c r="AA129" s="1571"/>
    </row>
    <row r="130" spans="1:27" ht="24.95" customHeight="1" x14ac:dyDescent="0.2">
      <c r="A130" s="1664"/>
      <c r="B130" s="1667"/>
      <c r="C130" s="1679" t="s">
        <v>459</v>
      </c>
      <c r="D130" s="1661" t="s">
        <v>271</v>
      </c>
      <c r="E130" s="1661" t="s">
        <v>271</v>
      </c>
      <c r="F130" s="1662" t="s">
        <v>271</v>
      </c>
      <c r="G130" s="299" t="s">
        <v>600</v>
      </c>
      <c r="H130" s="229"/>
      <c r="I130" s="229"/>
      <c r="J130" s="243"/>
      <c r="K130" s="228"/>
      <c r="L130" s="229"/>
      <c r="M130" s="243"/>
      <c r="N130" s="228"/>
      <c r="O130" s="229">
        <v>1</v>
      </c>
      <c r="P130" s="243"/>
      <c r="Q130" s="228"/>
      <c r="R130" s="229"/>
      <c r="S130" s="243">
        <v>1</v>
      </c>
      <c r="T130" s="215">
        <f t="shared" si="45"/>
        <v>0</v>
      </c>
      <c r="U130" s="216">
        <f t="shared" si="46"/>
        <v>0</v>
      </c>
      <c r="V130" s="216">
        <f t="shared" si="47"/>
        <v>1</v>
      </c>
      <c r="W130" s="216">
        <f t="shared" si="48"/>
        <v>1</v>
      </c>
      <c r="X130" s="367">
        <f t="shared" si="49"/>
        <v>1</v>
      </c>
      <c r="Y130" s="1681" t="s">
        <v>971</v>
      </c>
      <c r="Z130" s="539"/>
      <c r="AA130" s="1572">
        <v>59</v>
      </c>
    </row>
    <row r="131" spans="1:27" ht="24.95" customHeight="1" thickBot="1" x14ac:dyDescent="0.25">
      <c r="A131" s="1664"/>
      <c r="B131" s="1668"/>
      <c r="C131" s="1680"/>
      <c r="D131" s="1656"/>
      <c r="E131" s="1656"/>
      <c r="F131" s="1658"/>
      <c r="G131" s="339" t="s">
        <v>601</v>
      </c>
      <c r="H131" s="340"/>
      <c r="I131" s="340"/>
      <c r="J131" s="341"/>
      <c r="K131" s="429"/>
      <c r="L131" s="340"/>
      <c r="M131" s="341"/>
      <c r="N131" s="429"/>
      <c r="O131" s="340"/>
      <c r="P131" s="341"/>
      <c r="Q131" s="429"/>
      <c r="R131" s="340"/>
      <c r="S131" s="341"/>
      <c r="T131" s="387">
        <f t="shared" si="45"/>
        <v>0</v>
      </c>
      <c r="U131" s="388">
        <f t="shared" si="46"/>
        <v>0</v>
      </c>
      <c r="V131" s="388">
        <f t="shared" si="47"/>
        <v>0</v>
      </c>
      <c r="W131" s="388">
        <f t="shared" si="48"/>
        <v>0</v>
      </c>
      <c r="X131" s="389">
        <f t="shared" si="49"/>
        <v>0</v>
      </c>
      <c r="Y131" s="1682"/>
      <c r="Z131" s="540"/>
      <c r="AA131" s="1571"/>
    </row>
    <row r="132" spans="1:27" ht="24.95" customHeight="1" x14ac:dyDescent="0.2">
      <c r="A132" s="1664"/>
      <c r="B132" s="1684" t="s">
        <v>784</v>
      </c>
      <c r="C132" s="1669" t="s">
        <v>461</v>
      </c>
      <c r="D132" s="1669" t="s">
        <v>507</v>
      </c>
      <c r="E132" s="1669" t="s">
        <v>58</v>
      </c>
      <c r="F132" s="1674" t="s">
        <v>462</v>
      </c>
      <c r="G132" s="295" t="s">
        <v>600</v>
      </c>
      <c r="H132" s="227"/>
      <c r="I132" s="227"/>
      <c r="J132" s="242"/>
      <c r="K132" s="226"/>
      <c r="L132" s="227"/>
      <c r="M132" s="242"/>
      <c r="N132" s="226"/>
      <c r="O132" s="227"/>
      <c r="P132" s="242">
        <v>1</v>
      </c>
      <c r="Q132" s="226"/>
      <c r="R132" s="227"/>
      <c r="S132" s="242"/>
      <c r="T132" s="215">
        <f t="shared" ref="T132:T137" si="50">SUM(H132:J132)</f>
        <v>0</v>
      </c>
      <c r="U132" s="216">
        <f t="shared" ref="U132:U137" si="51">SUM(K132:M132)</f>
        <v>0</v>
      </c>
      <c r="V132" s="216">
        <f t="shared" ref="V132:V137" si="52">SUM(N132:P132)</f>
        <v>1</v>
      </c>
      <c r="W132" s="216">
        <f t="shared" ref="W132:W137" si="53">SUM(Q132:S132)</f>
        <v>0</v>
      </c>
      <c r="X132" s="367">
        <f t="shared" ref="X132:X137" si="54">MAX(T132:W132)</f>
        <v>1</v>
      </c>
      <c r="Y132" s="1676" t="s">
        <v>463</v>
      </c>
      <c r="Z132" s="535" t="s">
        <v>553</v>
      </c>
      <c r="AA132" s="1572">
        <v>60</v>
      </c>
    </row>
    <row r="133" spans="1:27" ht="24.95" customHeight="1" x14ac:dyDescent="0.2">
      <c r="A133" s="1664"/>
      <c r="B133" s="1685"/>
      <c r="C133" s="1670"/>
      <c r="D133" s="1670"/>
      <c r="E133" s="1670"/>
      <c r="F133" s="1675"/>
      <c r="G133" s="342" t="s">
        <v>601</v>
      </c>
      <c r="H133" s="343"/>
      <c r="I133" s="343"/>
      <c r="J133" s="344"/>
      <c r="K133" s="430"/>
      <c r="L133" s="343"/>
      <c r="M133" s="344"/>
      <c r="N133" s="430"/>
      <c r="O133" s="343"/>
      <c r="P133" s="344"/>
      <c r="Q133" s="430"/>
      <c r="R133" s="343"/>
      <c r="S133" s="344"/>
      <c r="T133" s="393">
        <f t="shared" si="50"/>
        <v>0</v>
      </c>
      <c r="U133" s="394">
        <f t="shared" si="51"/>
        <v>0</v>
      </c>
      <c r="V133" s="394">
        <f t="shared" si="52"/>
        <v>0</v>
      </c>
      <c r="W133" s="394">
        <f t="shared" si="53"/>
        <v>0</v>
      </c>
      <c r="X133" s="395">
        <f t="shared" si="54"/>
        <v>0</v>
      </c>
      <c r="Y133" s="1677"/>
      <c r="Z133" s="536"/>
      <c r="AA133" s="1576"/>
    </row>
    <row r="134" spans="1:27" ht="24.95" customHeight="1" x14ac:dyDescent="0.2">
      <c r="A134" s="1664"/>
      <c r="B134" s="1685"/>
      <c r="C134" s="1670"/>
      <c r="D134" s="1670"/>
      <c r="E134" s="1670"/>
      <c r="F134" s="1672" t="s">
        <v>59</v>
      </c>
      <c r="G134" s="319" t="s">
        <v>600</v>
      </c>
      <c r="H134" s="320"/>
      <c r="I134" s="320"/>
      <c r="J134" s="321"/>
      <c r="K134" s="423"/>
      <c r="L134" s="320"/>
      <c r="M134" s="321"/>
      <c r="N134" s="423"/>
      <c r="O134" s="320"/>
      <c r="P134" s="321"/>
      <c r="Q134" s="423">
        <v>1</v>
      </c>
      <c r="R134" s="320"/>
      <c r="S134" s="321"/>
      <c r="T134" s="215">
        <f t="shared" si="50"/>
        <v>0</v>
      </c>
      <c r="U134" s="216">
        <f t="shared" si="51"/>
        <v>0</v>
      </c>
      <c r="V134" s="216">
        <f t="shared" si="52"/>
        <v>0</v>
      </c>
      <c r="W134" s="216">
        <f t="shared" si="53"/>
        <v>1</v>
      </c>
      <c r="X134" s="367">
        <f t="shared" si="54"/>
        <v>1</v>
      </c>
      <c r="Y134" s="1677"/>
      <c r="Z134" s="536"/>
      <c r="AA134" s="1570">
        <v>61</v>
      </c>
    </row>
    <row r="135" spans="1:27" ht="24.95" customHeight="1" thickBot="1" x14ac:dyDescent="0.25">
      <c r="A135" s="1664"/>
      <c r="B135" s="1685"/>
      <c r="C135" s="1671"/>
      <c r="D135" s="1671"/>
      <c r="E135" s="1671"/>
      <c r="F135" s="1673"/>
      <c r="G135" s="345" t="s">
        <v>601</v>
      </c>
      <c r="H135" s="346"/>
      <c r="I135" s="346"/>
      <c r="J135" s="347"/>
      <c r="K135" s="431"/>
      <c r="L135" s="346"/>
      <c r="M135" s="347"/>
      <c r="N135" s="431"/>
      <c r="O135" s="346"/>
      <c r="P135" s="347"/>
      <c r="Q135" s="431"/>
      <c r="R135" s="346"/>
      <c r="S135" s="347"/>
      <c r="T135" s="396">
        <f t="shared" si="50"/>
        <v>0</v>
      </c>
      <c r="U135" s="397">
        <f t="shared" si="51"/>
        <v>0</v>
      </c>
      <c r="V135" s="397">
        <f t="shared" si="52"/>
        <v>0</v>
      </c>
      <c r="W135" s="397">
        <f t="shared" si="53"/>
        <v>0</v>
      </c>
      <c r="X135" s="398">
        <f t="shared" si="54"/>
        <v>0</v>
      </c>
      <c r="Y135" s="1678"/>
      <c r="Z135" s="536"/>
      <c r="AA135" s="1571"/>
    </row>
    <row r="136" spans="1:27" ht="24.95" customHeight="1" x14ac:dyDescent="0.2">
      <c r="A136" s="1664"/>
      <c r="B136" s="1685"/>
      <c r="C136" s="1691" t="s">
        <v>37</v>
      </c>
      <c r="D136" s="1691" t="s">
        <v>61</v>
      </c>
      <c r="E136" s="1691" t="s">
        <v>62</v>
      </c>
      <c r="F136" s="1693" t="s">
        <v>63</v>
      </c>
      <c r="G136" s="295" t="s">
        <v>600</v>
      </c>
      <c r="H136" s="227"/>
      <c r="I136" s="227"/>
      <c r="J136" s="242"/>
      <c r="K136" s="226"/>
      <c r="L136" s="227"/>
      <c r="M136" s="242"/>
      <c r="N136" s="226"/>
      <c r="O136" s="227"/>
      <c r="P136" s="242"/>
      <c r="Q136" s="226"/>
      <c r="R136" s="227">
        <v>1</v>
      </c>
      <c r="S136" s="242"/>
      <c r="T136" s="221">
        <f t="shared" si="50"/>
        <v>0</v>
      </c>
      <c r="U136" s="222">
        <f t="shared" si="51"/>
        <v>0</v>
      </c>
      <c r="V136" s="222">
        <f t="shared" si="52"/>
        <v>0</v>
      </c>
      <c r="W136" s="222">
        <f t="shared" si="53"/>
        <v>1</v>
      </c>
      <c r="X136" s="266">
        <f t="shared" si="54"/>
        <v>1</v>
      </c>
      <c r="Y136" s="1676" t="s">
        <v>40</v>
      </c>
      <c r="Z136" s="536"/>
      <c r="AA136" s="1572">
        <v>62</v>
      </c>
    </row>
    <row r="137" spans="1:27" ht="24.95" customHeight="1" thickBot="1" x14ac:dyDescent="0.25">
      <c r="A137" s="1664"/>
      <c r="B137" s="1685"/>
      <c r="C137" s="1692"/>
      <c r="D137" s="1692"/>
      <c r="E137" s="1692"/>
      <c r="F137" s="1673"/>
      <c r="G137" s="345" t="s">
        <v>601</v>
      </c>
      <c r="H137" s="346"/>
      <c r="I137" s="346"/>
      <c r="J137" s="347"/>
      <c r="K137" s="431"/>
      <c r="L137" s="346"/>
      <c r="M137" s="347"/>
      <c r="N137" s="431"/>
      <c r="O137" s="346"/>
      <c r="P137" s="347"/>
      <c r="Q137" s="431"/>
      <c r="R137" s="346"/>
      <c r="S137" s="347"/>
      <c r="T137" s="396">
        <f t="shared" si="50"/>
        <v>0</v>
      </c>
      <c r="U137" s="397">
        <f t="shared" si="51"/>
        <v>0</v>
      </c>
      <c r="V137" s="397">
        <f t="shared" si="52"/>
        <v>0</v>
      </c>
      <c r="W137" s="397">
        <f t="shared" si="53"/>
        <v>0</v>
      </c>
      <c r="X137" s="398">
        <f t="shared" si="54"/>
        <v>0</v>
      </c>
      <c r="Y137" s="1677"/>
      <c r="Z137" s="536"/>
      <c r="AA137" s="1571"/>
    </row>
    <row r="138" spans="1:27" ht="24.95" customHeight="1" x14ac:dyDescent="0.2">
      <c r="A138" s="1664"/>
      <c r="B138" s="1685"/>
      <c r="C138" s="1691" t="s">
        <v>64</v>
      </c>
      <c r="D138" s="1691" t="s">
        <v>56</v>
      </c>
      <c r="E138" s="1691" t="s">
        <v>57</v>
      </c>
      <c r="F138" s="1693" t="s">
        <v>272</v>
      </c>
      <c r="G138" s="299" t="s">
        <v>600</v>
      </c>
      <c r="H138" s="229"/>
      <c r="I138" s="229"/>
      <c r="J138" s="243"/>
      <c r="K138" s="228"/>
      <c r="L138" s="229"/>
      <c r="M138" s="243"/>
      <c r="N138" s="228"/>
      <c r="O138" s="229"/>
      <c r="P138" s="243"/>
      <c r="Q138" s="228"/>
      <c r="R138" s="229"/>
      <c r="S138" s="243">
        <v>1</v>
      </c>
      <c r="T138" s="221">
        <f t="shared" ref="T138:T145" si="55">SUM(H138:J138)</f>
        <v>0</v>
      </c>
      <c r="U138" s="222">
        <f t="shared" ref="U138:U145" si="56">SUM(K138:M138)</f>
        <v>0</v>
      </c>
      <c r="V138" s="222">
        <f t="shared" ref="V138:V145" si="57">SUM(N138:P138)</f>
        <v>0</v>
      </c>
      <c r="W138" s="222">
        <f t="shared" ref="W138:W145" si="58">SUM(Q138:S138)</f>
        <v>1</v>
      </c>
      <c r="X138" s="266">
        <f t="shared" ref="X138:X145" si="59">MAX(T138:W138)</f>
        <v>1</v>
      </c>
      <c r="Y138" s="1677"/>
      <c r="Z138" s="536"/>
      <c r="AA138" s="1572">
        <v>63</v>
      </c>
    </row>
    <row r="139" spans="1:27" ht="24.95" customHeight="1" thickBot="1" x14ac:dyDescent="0.25">
      <c r="A139" s="1664"/>
      <c r="B139" s="1685"/>
      <c r="C139" s="1692"/>
      <c r="D139" s="1692"/>
      <c r="E139" s="1692"/>
      <c r="F139" s="1673"/>
      <c r="G139" s="345" t="s">
        <v>601</v>
      </c>
      <c r="H139" s="346"/>
      <c r="I139" s="346"/>
      <c r="J139" s="347"/>
      <c r="K139" s="431"/>
      <c r="L139" s="346"/>
      <c r="M139" s="347"/>
      <c r="N139" s="431"/>
      <c r="O139" s="346"/>
      <c r="P139" s="347"/>
      <c r="Q139" s="431"/>
      <c r="R139" s="346"/>
      <c r="S139" s="347"/>
      <c r="T139" s="396">
        <f t="shared" si="55"/>
        <v>0</v>
      </c>
      <c r="U139" s="397">
        <f t="shared" si="56"/>
        <v>0</v>
      </c>
      <c r="V139" s="397">
        <f t="shared" si="57"/>
        <v>0</v>
      </c>
      <c r="W139" s="397">
        <f t="shared" si="58"/>
        <v>0</v>
      </c>
      <c r="X139" s="398">
        <f t="shared" si="59"/>
        <v>0</v>
      </c>
      <c r="Y139" s="1678"/>
      <c r="Z139" s="536"/>
      <c r="AA139" s="1571"/>
    </row>
    <row r="140" spans="1:27" ht="24.95" customHeight="1" x14ac:dyDescent="0.2">
      <c r="A140" s="1664"/>
      <c r="B140" s="1685"/>
      <c r="C140" s="1691" t="s">
        <v>38</v>
      </c>
      <c r="D140" s="1691" t="s">
        <v>65</v>
      </c>
      <c r="E140" s="1691" t="s">
        <v>450</v>
      </c>
      <c r="F140" s="1693" t="s">
        <v>66</v>
      </c>
      <c r="G140" s="295" t="s">
        <v>600</v>
      </c>
      <c r="H140" s="227"/>
      <c r="I140" s="227"/>
      <c r="J140" s="242"/>
      <c r="K140" s="226"/>
      <c r="L140" s="227"/>
      <c r="M140" s="242"/>
      <c r="N140" s="226"/>
      <c r="O140" s="227"/>
      <c r="P140" s="242"/>
      <c r="Q140" s="226">
        <v>1</v>
      </c>
      <c r="R140" s="227"/>
      <c r="S140" s="242"/>
      <c r="T140" s="221">
        <f t="shared" si="55"/>
        <v>0</v>
      </c>
      <c r="U140" s="222">
        <f t="shared" si="56"/>
        <v>0</v>
      </c>
      <c r="V140" s="222">
        <f t="shared" si="57"/>
        <v>0</v>
      </c>
      <c r="W140" s="222">
        <f t="shared" si="58"/>
        <v>1</v>
      </c>
      <c r="X140" s="266">
        <f t="shared" si="59"/>
        <v>1</v>
      </c>
      <c r="Y140" s="285" t="s">
        <v>172</v>
      </c>
      <c r="Z140" s="536"/>
      <c r="AA140" s="1572">
        <v>64</v>
      </c>
    </row>
    <row r="141" spans="1:27" ht="24.95" customHeight="1" thickBot="1" x14ac:dyDescent="0.25">
      <c r="A141" s="1664"/>
      <c r="B141" s="1685"/>
      <c r="C141" s="1692"/>
      <c r="D141" s="1692"/>
      <c r="E141" s="1692"/>
      <c r="F141" s="1673"/>
      <c r="G141" s="345" t="s">
        <v>601</v>
      </c>
      <c r="H141" s="346"/>
      <c r="I141" s="346"/>
      <c r="J141" s="347"/>
      <c r="K141" s="431"/>
      <c r="L141" s="346"/>
      <c r="M141" s="347"/>
      <c r="N141" s="431"/>
      <c r="O141" s="346"/>
      <c r="P141" s="347"/>
      <c r="Q141" s="431"/>
      <c r="R141" s="346"/>
      <c r="S141" s="347"/>
      <c r="T141" s="396">
        <f t="shared" si="55"/>
        <v>0</v>
      </c>
      <c r="U141" s="397">
        <f t="shared" si="56"/>
        <v>0</v>
      </c>
      <c r="V141" s="397">
        <f t="shared" si="57"/>
        <v>0</v>
      </c>
      <c r="W141" s="397">
        <f t="shared" si="58"/>
        <v>0</v>
      </c>
      <c r="X141" s="398">
        <f t="shared" si="59"/>
        <v>0</v>
      </c>
      <c r="Y141" s="286"/>
      <c r="Z141" s="536"/>
      <c r="AA141" s="1571"/>
    </row>
    <row r="142" spans="1:27" ht="24.95" customHeight="1" x14ac:dyDescent="0.2">
      <c r="A142" s="1664"/>
      <c r="B142" s="1685"/>
      <c r="C142" s="1691" t="s">
        <v>39</v>
      </c>
      <c r="D142" s="1691" t="s">
        <v>67</v>
      </c>
      <c r="E142" s="1691" t="s">
        <v>68</v>
      </c>
      <c r="F142" s="1694" t="s">
        <v>273</v>
      </c>
      <c r="G142" s="299" t="s">
        <v>600</v>
      </c>
      <c r="H142" s="229"/>
      <c r="I142" s="229"/>
      <c r="J142" s="243"/>
      <c r="K142" s="228"/>
      <c r="L142" s="229"/>
      <c r="M142" s="243"/>
      <c r="N142" s="228"/>
      <c r="O142" s="229"/>
      <c r="P142" s="243"/>
      <c r="Q142" s="228"/>
      <c r="R142" s="229">
        <v>1</v>
      </c>
      <c r="S142" s="243"/>
      <c r="T142" s="215">
        <f t="shared" si="55"/>
        <v>0</v>
      </c>
      <c r="U142" s="216">
        <f t="shared" si="56"/>
        <v>0</v>
      </c>
      <c r="V142" s="216">
        <f t="shared" si="57"/>
        <v>0</v>
      </c>
      <c r="W142" s="216">
        <f t="shared" si="58"/>
        <v>1</v>
      </c>
      <c r="X142" s="266">
        <f t="shared" si="59"/>
        <v>1</v>
      </c>
      <c r="Y142" s="287" t="s">
        <v>40</v>
      </c>
      <c r="Z142" s="536"/>
      <c r="AA142" s="1572">
        <v>65</v>
      </c>
    </row>
    <row r="143" spans="1:27" ht="24.95" customHeight="1" thickBot="1" x14ac:dyDescent="0.25">
      <c r="A143" s="1664"/>
      <c r="B143" s="1686"/>
      <c r="C143" s="1692"/>
      <c r="D143" s="1692"/>
      <c r="E143" s="1692"/>
      <c r="F143" s="1673"/>
      <c r="G143" s="348" t="s">
        <v>601</v>
      </c>
      <c r="H143" s="349"/>
      <c r="I143" s="349"/>
      <c r="J143" s="350"/>
      <c r="K143" s="432"/>
      <c r="L143" s="349"/>
      <c r="M143" s="350"/>
      <c r="N143" s="432"/>
      <c r="O143" s="349"/>
      <c r="P143" s="350"/>
      <c r="Q143" s="432"/>
      <c r="R143" s="349"/>
      <c r="S143" s="350"/>
      <c r="T143" s="396">
        <f t="shared" si="55"/>
        <v>0</v>
      </c>
      <c r="U143" s="397">
        <f t="shared" si="56"/>
        <v>0</v>
      </c>
      <c r="V143" s="397">
        <f t="shared" si="57"/>
        <v>0</v>
      </c>
      <c r="W143" s="397">
        <f t="shared" si="58"/>
        <v>0</v>
      </c>
      <c r="X143" s="398">
        <f t="shared" si="59"/>
        <v>0</v>
      </c>
      <c r="Y143" s="288"/>
      <c r="Z143" s="537"/>
      <c r="AA143" s="1571"/>
    </row>
    <row r="144" spans="1:27" ht="24.95" customHeight="1" x14ac:dyDescent="0.2">
      <c r="A144" s="1664"/>
      <c r="B144" s="1712" t="s">
        <v>873</v>
      </c>
      <c r="C144" s="1704" t="s">
        <v>26</v>
      </c>
      <c r="D144" s="1687" t="s">
        <v>96</v>
      </c>
      <c r="E144" s="1687" t="s">
        <v>97</v>
      </c>
      <c r="F144" s="1689" t="s">
        <v>274</v>
      </c>
      <c r="G144" s="295" t="s">
        <v>600</v>
      </c>
      <c r="H144" s="227"/>
      <c r="I144" s="227"/>
      <c r="J144" s="242"/>
      <c r="K144" s="226"/>
      <c r="L144" s="227"/>
      <c r="M144" s="242"/>
      <c r="N144" s="226"/>
      <c r="O144" s="227"/>
      <c r="P144" s="242"/>
      <c r="Q144" s="226"/>
      <c r="R144" s="227"/>
      <c r="S144" s="242">
        <v>1</v>
      </c>
      <c r="T144" s="221">
        <f t="shared" si="55"/>
        <v>0</v>
      </c>
      <c r="U144" s="222">
        <f t="shared" si="56"/>
        <v>0</v>
      </c>
      <c r="V144" s="222">
        <f t="shared" si="57"/>
        <v>0</v>
      </c>
      <c r="W144" s="222">
        <f t="shared" si="58"/>
        <v>1</v>
      </c>
      <c r="X144" s="266">
        <f t="shared" si="59"/>
        <v>1</v>
      </c>
      <c r="Y144" s="1701" t="s">
        <v>125</v>
      </c>
      <c r="Z144" s="532" t="s">
        <v>558</v>
      </c>
      <c r="AA144" s="1572">
        <v>66</v>
      </c>
    </row>
    <row r="145" spans="1:27" ht="24.95" customHeight="1" x14ac:dyDescent="0.2">
      <c r="A145" s="1664"/>
      <c r="B145" s="1713"/>
      <c r="C145" s="1705"/>
      <c r="D145" s="1688"/>
      <c r="E145" s="1688"/>
      <c r="F145" s="1690"/>
      <c r="G145" s="351" t="s">
        <v>601</v>
      </c>
      <c r="H145" s="352"/>
      <c r="I145" s="352"/>
      <c r="J145" s="353"/>
      <c r="K145" s="433"/>
      <c r="L145" s="352"/>
      <c r="M145" s="353"/>
      <c r="N145" s="433"/>
      <c r="O145" s="352"/>
      <c r="P145" s="353"/>
      <c r="Q145" s="433"/>
      <c r="R145" s="352"/>
      <c r="S145" s="353"/>
      <c r="T145" s="399">
        <f t="shared" si="55"/>
        <v>0</v>
      </c>
      <c r="U145" s="400">
        <f t="shared" si="56"/>
        <v>0</v>
      </c>
      <c r="V145" s="400">
        <f t="shared" si="57"/>
        <v>0</v>
      </c>
      <c r="W145" s="400">
        <f t="shared" si="58"/>
        <v>0</v>
      </c>
      <c r="X145" s="401">
        <f t="shared" si="59"/>
        <v>0</v>
      </c>
      <c r="Y145" s="1702"/>
      <c r="Z145" s="533"/>
      <c r="AA145" s="1576"/>
    </row>
    <row r="146" spans="1:27" ht="24.95" customHeight="1" x14ac:dyDescent="0.2">
      <c r="A146" s="1664"/>
      <c r="B146" s="1713"/>
      <c r="C146" s="1705"/>
      <c r="D146" s="1695" t="s">
        <v>123</v>
      </c>
      <c r="E146" s="1695" t="s">
        <v>124</v>
      </c>
      <c r="F146" s="1696" t="s">
        <v>276</v>
      </c>
      <c r="G146" s="299" t="s">
        <v>600</v>
      </c>
      <c r="H146" s="229"/>
      <c r="I146" s="229"/>
      <c r="J146" s="243"/>
      <c r="K146" s="228"/>
      <c r="L146" s="229"/>
      <c r="M146" s="229">
        <v>1</v>
      </c>
      <c r="N146" s="228"/>
      <c r="O146" s="229"/>
      <c r="P146" s="243"/>
      <c r="Q146" s="228"/>
      <c r="R146" s="229"/>
      <c r="S146" s="243"/>
      <c r="T146" s="215">
        <f t="shared" ref="T146:T153" si="60">SUM(H146:J146)</f>
        <v>0</v>
      </c>
      <c r="U146" s="216">
        <f t="shared" ref="U146:U153" si="61">SUM(K146:M146)</f>
        <v>1</v>
      </c>
      <c r="V146" s="216">
        <f t="shared" ref="V146:V153" si="62">SUM(N146:P146)</f>
        <v>0</v>
      </c>
      <c r="W146" s="216">
        <f t="shared" ref="W146:W153" si="63">SUM(Q146:S146)</f>
        <v>0</v>
      </c>
      <c r="X146" s="367">
        <f t="shared" ref="X146:X153" si="64">MAX(T146:W146)</f>
        <v>1</v>
      </c>
      <c r="Y146" s="1702"/>
      <c r="Z146" s="533"/>
      <c r="AA146" s="1570">
        <v>67</v>
      </c>
    </row>
    <row r="147" spans="1:27" ht="24.95" customHeight="1" x14ac:dyDescent="0.2">
      <c r="A147" s="1664"/>
      <c r="B147" s="1713"/>
      <c r="C147" s="1705"/>
      <c r="D147" s="1688"/>
      <c r="E147" s="1688"/>
      <c r="F147" s="1690"/>
      <c r="G147" s="351" t="s">
        <v>601</v>
      </c>
      <c r="H147" s="352"/>
      <c r="I147" s="352"/>
      <c r="J147" s="353"/>
      <c r="K147" s="433"/>
      <c r="L147" s="352"/>
      <c r="M147" s="353"/>
      <c r="N147" s="433"/>
      <c r="O147" s="352"/>
      <c r="P147" s="353"/>
      <c r="Q147" s="433"/>
      <c r="R147" s="352"/>
      <c r="S147" s="353"/>
      <c r="T147" s="399">
        <f t="shared" si="60"/>
        <v>0</v>
      </c>
      <c r="U147" s="400">
        <f t="shared" si="61"/>
        <v>0</v>
      </c>
      <c r="V147" s="400">
        <f t="shared" si="62"/>
        <v>0</v>
      </c>
      <c r="W147" s="400">
        <f t="shared" si="63"/>
        <v>0</v>
      </c>
      <c r="X147" s="401">
        <f t="shared" si="64"/>
        <v>0</v>
      </c>
      <c r="Y147" s="1702"/>
      <c r="Z147" s="533"/>
      <c r="AA147" s="1576"/>
    </row>
    <row r="148" spans="1:27" ht="24.95" customHeight="1" x14ac:dyDescent="0.2">
      <c r="A148" s="1664"/>
      <c r="B148" s="1713"/>
      <c r="C148" s="1705"/>
      <c r="D148" s="1695" t="s">
        <v>98</v>
      </c>
      <c r="E148" s="1695" t="s">
        <v>99</v>
      </c>
      <c r="F148" s="1696" t="s">
        <v>277</v>
      </c>
      <c r="G148" s="299" t="s">
        <v>600</v>
      </c>
      <c r="H148" s="229"/>
      <c r="I148" s="229"/>
      <c r="J148" s="243"/>
      <c r="K148" s="228"/>
      <c r="L148" s="229"/>
      <c r="M148" s="243"/>
      <c r="N148" s="229">
        <v>1</v>
      </c>
      <c r="O148" s="229"/>
      <c r="P148" s="243"/>
      <c r="Q148" s="228"/>
      <c r="R148" s="229"/>
      <c r="S148" s="243"/>
      <c r="T148" s="215">
        <f t="shared" si="60"/>
        <v>0</v>
      </c>
      <c r="U148" s="216">
        <f t="shared" si="61"/>
        <v>0</v>
      </c>
      <c r="V148" s="216">
        <f t="shared" si="62"/>
        <v>1</v>
      </c>
      <c r="W148" s="216">
        <f t="shared" si="63"/>
        <v>0</v>
      </c>
      <c r="X148" s="367">
        <f t="shared" si="64"/>
        <v>1</v>
      </c>
      <c r="Y148" s="1702"/>
      <c r="Z148" s="533"/>
      <c r="AA148" s="1570">
        <v>68</v>
      </c>
    </row>
    <row r="149" spans="1:27" ht="24.95" customHeight="1" thickBot="1" x14ac:dyDescent="0.25">
      <c r="A149" s="1664"/>
      <c r="B149" s="1713"/>
      <c r="C149" s="1706"/>
      <c r="D149" s="1697"/>
      <c r="E149" s="1697"/>
      <c r="F149" s="1698"/>
      <c r="G149" s="354" t="s">
        <v>601</v>
      </c>
      <c r="H149" s="355"/>
      <c r="I149" s="355"/>
      <c r="J149" s="356"/>
      <c r="K149" s="434"/>
      <c r="L149" s="355"/>
      <c r="M149" s="356"/>
      <c r="N149" s="434"/>
      <c r="O149" s="355"/>
      <c r="P149" s="356"/>
      <c r="Q149" s="434"/>
      <c r="R149" s="355"/>
      <c r="S149" s="356"/>
      <c r="T149" s="399">
        <f t="shared" si="60"/>
        <v>0</v>
      </c>
      <c r="U149" s="400">
        <f t="shared" si="61"/>
        <v>0</v>
      </c>
      <c r="V149" s="400">
        <f t="shared" si="62"/>
        <v>0</v>
      </c>
      <c r="W149" s="400">
        <f t="shared" si="63"/>
        <v>0</v>
      </c>
      <c r="X149" s="401">
        <f t="shared" si="64"/>
        <v>0</v>
      </c>
      <c r="Y149" s="1702"/>
      <c r="Z149" s="533"/>
      <c r="AA149" s="1571"/>
    </row>
    <row r="150" spans="1:27" ht="24.95" customHeight="1" x14ac:dyDescent="0.2">
      <c r="A150" s="1664"/>
      <c r="B150" s="1713"/>
      <c r="C150" s="1695" t="s">
        <v>27</v>
      </c>
      <c r="D150" s="1695" t="s">
        <v>278</v>
      </c>
      <c r="E150" s="1687" t="s">
        <v>100</v>
      </c>
      <c r="F150" s="1689" t="s">
        <v>121</v>
      </c>
      <c r="G150" s="295" t="s">
        <v>600</v>
      </c>
      <c r="H150" s="227"/>
      <c r="I150" s="227"/>
      <c r="J150" s="242"/>
      <c r="K150" s="226"/>
      <c r="L150" s="227"/>
      <c r="M150" s="242"/>
      <c r="N150" s="226"/>
      <c r="O150" s="229">
        <v>1</v>
      </c>
      <c r="P150" s="242"/>
      <c r="Q150" s="226"/>
      <c r="R150" s="227"/>
      <c r="S150" s="242"/>
      <c r="T150" s="221">
        <f t="shared" si="60"/>
        <v>0</v>
      </c>
      <c r="U150" s="222">
        <f t="shared" si="61"/>
        <v>0</v>
      </c>
      <c r="V150" s="222">
        <f t="shared" si="62"/>
        <v>1</v>
      </c>
      <c r="W150" s="222">
        <f t="shared" si="63"/>
        <v>0</v>
      </c>
      <c r="X150" s="266">
        <f t="shared" si="64"/>
        <v>1</v>
      </c>
      <c r="Y150" s="1702"/>
      <c r="Z150" s="533"/>
      <c r="AA150" s="1572">
        <v>69</v>
      </c>
    </row>
    <row r="151" spans="1:27" ht="24.95" customHeight="1" thickBot="1" x14ac:dyDescent="0.25">
      <c r="A151" s="1664"/>
      <c r="B151" s="1713"/>
      <c r="C151" s="1697"/>
      <c r="D151" s="1697"/>
      <c r="E151" s="1697"/>
      <c r="F151" s="1698"/>
      <c r="G151" s="354" t="s">
        <v>601</v>
      </c>
      <c r="H151" s="355"/>
      <c r="I151" s="355"/>
      <c r="J151" s="356"/>
      <c r="K151" s="434"/>
      <c r="L151" s="355"/>
      <c r="M151" s="356"/>
      <c r="N151" s="434"/>
      <c r="O151" s="355"/>
      <c r="P151" s="356"/>
      <c r="Q151" s="434"/>
      <c r="R151" s="355"/>
      <c r="S151" s="356"/>
      <c r="T151" s="402">
        <f t="shared" si="60"/>
        <v>0</v>
      </c>
      <c r="U151" s="403">
        <f t="shared" si="61"/>
        <v>0</v>
      </c>
      <c r="V151" s="400">
        <f t="shared" si="62"/>
        <v>0</v>
      </c>
      <c r="W151" s="400">
        <f t="shared" si="63"/>
        <v>0</v>
      </c>
      <c r="X151" s="401">
        <f t="shared" si="64"/>
        <v>0</v>
      </c>
      <c r="Y151" s="1702"/>
      <c r="Z151" s="533"/>
      <c r="AA151" s="1571"/>
    </row>
    <row r="152" spans="1:27" ht="24.95" customHeight="1" x14ac:dyDescent="0.2">
      <c r="A152" s="1664"/>
      <c r="B152" s="1713"/>
      <c r="C152" s="1695" t="s">
        <v>28</v>
      </c>
      <c r="D152" s="1695" t="s">
        <v>405</v>
      </c>
      <c r="E152" s="1695" t="s">
        <v>406</v>
      </c>
      <c r="F152" s="1696" t="s">
        <v>407</v>
      </c>
      <c r="G152" s="299" t="s">
        <v>600</v>
      </c>
      <c r="H152" s="229"/>
      <c r="I152" s="229"/>
      <c r="J152" s="243"/>
      <c r="K152" s="228"/>
      <c r="L152" s="229"/>
      <c r="M152" s="243"/>
      <c r="N152" s="228"/>
      <c r="O152" s="229"/>
      <c r="P152" s="229">
        <v>1</v>
      </c>
      <c r="Q152" s="228"/>
      <c r="R152" s="229"/>
      <c r="S152" s="243"/>
      <c r="T152" s="215">
        <f t="shared" si="60"/>
        <v>0</v>
      </c>
      <c r="U152" s="216">
        <f t="shared" si="61"/>
        <v>0</v>
      </c>
      <c r="V152" s="222">
        <f t="shared" si="62"/>
        <v>1</v>
      </c>
      <c r="W152" s="222">
        <f t="shared" si="63"/>
        <v>0</v>
      </c>
      <c r="X152" s="266">
        <f t="shared" si="64"/>
        <v>1</v>
      </c>
      <c r="Y152" s="1702"/>
      <c r="Z152" s="533"/>
      <c r="AA152" s="1572">
        <v>70</v>
      </c>
    </row>
    <row r="153" spans="1:27" ht="24.95" customHeight="1" thickBot="1" x14ac:dyDescent="0.25">
      <c r="A153" s="1664"/>
      <c r="B153" s="1713"/>
      <c r="C153" s="1697"/>
      <c r="D153" s="1697"/>
      <c r="E153" s="1697"/>
      <c r="F153" s="1698"/>
      <c r="G153" s="354" t="s">
        <v>601</v>
      </c>
      <c r="H153" s="355"/>
      <c r="I153" s="355"/>
      <c r="J153" s="356"/>
      <c r="K153" s="434"/>
      <c r="L153" s="355"/>
      <c r="M153" s="356"/>
      <c r="N153" s="434"/>
      <c r="O153" s="355"/>
      <c r="P153" s="356"/>
      <c r="Q153" s="434"/>
      <c r="R153" s="355"/>
      <c r="S153" s="356"/>
      <c r="T153" s="402">
        <f t="shared" si="60"/>
        <v>0</v>
      </c>
      <c r="U153" s="403">
        <f t="shared" si="61"/>
        <v>0</v>
      </c>
      <c r="V153" s="403">
        <f t="shared" si="62"/>
        <v>0</v>
      </c>
      <c r="W153" s="403">
        <f t="shared" si="63"/>
        <v>0</v>
      </c>
      <c r="X153" s="404">
        <f t="shared" si="64"/>
        <v>0</v>
      </c>
      <c r="Y153" s="1702"/>
      <c r="Z153" s="533"/>
      <c r="AA153" s="1571"/>
    </row>
    <row r="154" spans="1:27" ht="24.95" customHeight="1" x14ac:dyDescent="0.2">
      <c r="A154" s="1664"/>
      <c r="B154" s="1713"/>
      <c r="C154" s="1695" t="s">
        <v>29</v>
      </c>
      <c r="D154" s="1695" t="s">
        <v>101</v>
      </c>
      <c r="E154" s="1695" t="s">
        <v>464</v>
      </c>
      <c r="F154" s="1696" t="s">
        <v>102</v>
      </c>
      <c r="G154" s="299" t="s">
        <v>600</v>
      </c>
      <c r="H154" s="229"/>
      <c r="I154" s="229"/>
      <c r="J154" s="243"/>
      <c r="K154" s="228"/>
      <c r="L154" s="229"/>
      <c r="M154" s="243"/>
      <c r="N154" s="228"/>
      <c r="O154" s="229"/>
      <c r="P154" s="243"/>
      <c r="Q154" s="229">
        <v>1</v>
      </c>
      <c r="R154" s="229"/>
      <c r="S154" s="243"/>
      <c r="T154" s="215">
        <f t="shared" ref="T154:T169" si="65">SUM(H154:J154)</f>
        <v>0</v>
      </c>
      <c r="U154" s="216">
        <f t="shared" ref="U154:U169" si="66">SUM(K154:M154)</f>
        <v>0</v>
      </c>
      <c r="V154" s="222">
        <f t="shared" ref="V154:V169" si="67">SUM(N154:P154)</f>
        <v>0</v>
      </c>
      <c r="W154" s="222">
        <f t="shared" ref="W154:W169" si="68">SUM(Q154:S154)</f>
        <v>1</v>
      </c>
      <c r="X154" s="266">
        <f t="shared" ref="X154:X169" si="69">MAX(T154:W154)</f>
        <v>1</v>
      </c>
      <c r="Y154" s="1702"/>
      <c r="Z154" s="533"/>
      <c r="AA154" s="1572">
        <v>71</v>
      </c>
    </row>
    <row r="155" spans="1:27" ht="24.95" customHeight="1" thickBot="1" x14ac:dyDescent="0.25">
      <c r="A155" s="1664"/>
      <c r="B155" s="1713"/>
      <c r="C155" s="1697"/>
      <c r="D155" s="1697"/>
      <c r="E155" s="1697"/>
      <c r="F155" s="1698"/>
      <c r="G155" s="354" t="s">
        <v>601</v>
      </c>
      <c r="H155" s="355"/>
      <c r="I155" s="355"/>
      <c r="J155" s="356"/>
      <c r="K155" s="434"/>
      <c r="L155" s="355"/>
      <c r="M155" s="356"/>
      <c r="N155" s="434"/>
      <c r="O155" s="355"/>
      <c r="P155" s="356"/>
      <c r="Q155" s="434"/>
      <c r="R155" s="355"/>
      <c r="S155" s="356"/>
      <c r="T155" s="402">
        <f t="shared" si="65"/>
        <v>0</v>
      </c>
      <c r="U155" s="403">
        <f t="shared" si="66"/>
        <v>0</v>
      </c>
      <c r="V155" s="403">
        <f t="shared" si="67"/>
        <v>0</v>
      </c>
      <c r="W155" s="403">
        <f t="shared" si="68"/>
        <v>0</v>
      </c>
      <c r="X155" s="404">
        <f t="shared" si="69"/>
        <v>0</v>
      </c>
      <c r="Y155" s="1702"/>
      <c r="Z155" s="533"/>
      <c r="AA155" s="1571"/>
    </row>
    <row r="156" spans="1:27" ht="24.95" customHeight="1" x14ac:dyDescent="0.2">
      <c r="A156" s="1664"/>
      <c r="B156" s="1713"/>
      <c r="C156" s="1695" t="s">
        <v>30</v>
      </c>
      <c r="D156" s="1695" t="s">
        <v>103</v>
      </c>
      <c r="E156" s="1695" t="s">
        <v>104</v>
      </c>
      <c r="F156" s="1696" t="s">
        <v>105</v>
      </c>
      <c r="G156" s="299" t="s">
        <v>600</v>
      </c>
      <c r="H156" s="229"/>
      <c r="I156" s="229"/>
      <c r="J156" s="243"/>
      <c r="K156" s="228"/>
      <c r="L156" s="229"/>
      <c r="M156" s="243"/>
      <c r="N156" s="228"/>
      <c r="O156" s="229"/>
      <c r="P156" s="243"/>
      <c r="Q156" s="228"/>
      <c r="R156" s="229">
        <v>1</v>
      </c>
      <c r="S156" s="243"/>
      <c r="T156" s="215">
        <f t="shared" si="65"/>
        <v>0</v>
      </c>
      <c r="U156" s="216">
        <f t="shared" si="66"/>
        <v>0</v>
      </c>
      <c r="V156" s="222">
        <f t="shared" si="67"/>
        <v>0</v>
      </c>
      <c r="W156" s="222">
        <f t="shared" si="68"/>
        <v>1</v>
      </c>
      <c r="X156" s="266">
        <f t="shared" si="69"/>
        <v>1</v>
      </c>
      <c r="Y156" s="1702"/>
      <c r="Z156" s="533"/>
      <c r="AA156" s="1572">
        <v>72</v>
      </c>
    </row>
    <row r="157" spans="1:27" ht="24.95" customHeight="1" thickBot="1" x14ac:dyDescent="0.25">
      <c r="A157" s="1664"/>
      <c r="B157" s="1713"/>
      <c r="C157" s="1697"/>
      <c r="D157" s="1697"/>
      <c r="E157" s="1697"/>
      <c r="F157" s="1698"/>
      <c r="G157" s="354" t="s">
        <v>601</v>
      </c>
      <c r="H157" s="355"/>
      <c r="I157" s="355"/>
      <c r="J157" s="356"/>
      <c r="K157" s="434"/>
      <c r="L157" s="355"/>
      <c r="M157" s="356"/>
      <c r="N157" s="434"/>
      <c r="O157" s="355"/>
      <c r="P157" s="356"/>
      <c r="Q157" s="434"/>
      <c r="R157" s="355"/>
      <c r="S157" s="356"/>
      <c r="T157" s="402">
        <f t="shared" si="65"/>
        <v>0</v>
      </c>
      <c r="U157" s="403">
        <f t="shared" si="66"/>
        <v>0</v>
      </c>
      <c r="V157" s="403">
        <f t="shared" si="67"/>
        <v>0</v>
      </c>
      <c r="W157" s="403">
        <f t="shared" si="68"/>
        <v>0</v>
      </c>
      <c r="X157" s="404">
        <f t="shared" si="69"/>
        <v>0</v>
      </c>
      <c r="Y157" s="1702"/>
      <c r="Z157" s="533"/>
      <c r="AA157" s="1571"/>
    </row>
    <row r="158" spans="1:27" ht="24.95" customHeight="1" x14ac:dyDescent="0.2">
      <c r="A158" s="1664"/>
      <c r="B158" s="1713"/>
      <c r="C158" s="1695" t="s">
        <v>31</v>
      </c>
      <c r="D158" s="1695" t="s">
        <v>280</v>
      </c>
      <c r="E158" s="1695" t="s">
        <v>281</v>
      </c>
      <c r="F158" s="1696" t="s">
        <v>129</v>
      </c>
      <c r="G158" s="299" t="s">
        <v>600</v>
      </c>
      <c r="H158" s="229"/>
      <c r="I158" s="229"/>
      <c r="J158" s="243"/>
      <c r="K158" s="228"/>
      <c r="L158" s="229"/>
      <c r="M158" s="243"/>
      <c r="N158" s="228"/>
      <c r="O158" s="229">
        <v>0.5</v>
      </c>
      <c r="P158" s="243"/>
      <c r="Q158" s="228"/>
      <c r="R158" s="229"/>
      <c r="S158" s="229">
        <v>1</v>
      </c>
      <c r="T158" s="215">
        <f t="shared" si="65"/>
        <v>0</v>
      </c>
      <c r="U158" s="216">
        <f t="shared" si="66"/>
        <v>0</v>
      </c>
      <c r="V158" s="222">
        <f t="shared" si="67"/>
        <v>0.5</v>
      </c>
      <c r="W158" s="222">
        <f t="shared" si="68"/>
        <v>1</v>
      </c>
      <c r="X158" s="266">
        <f t="shared" si="69"/>
        <v>1</v>
      </c>
      <c r="Y158" s="1702"/>
      <c r="Z158" s="533"/>
      <c r="AA158" s="1572">
        <v>73</v>
      </c>
    </row>
    <row r="159" spans="1:27" ht="24.95" customHeight="1" thickBot="1" x14ac:dyDescent="0.25">
      <c r="A159" s="1664"/>
      <c r="B159" s="1713"/>
      <c r="C159" s="1697"/>
      <c r="D159" s="1697"/>
      <c r="E159" s="1697"/>
      <c r="F159" s="1698"/>
      <c r="G159" s="354" t="s">
        <v>601</v>
      </c>
      <c r="H159" s="355"/>
      <c r="I159" s="355"/>
      <c r="J159" s="356"/>
      <c r="K159" s="434"/>
      <c r="L159" s="355"/>
      <c r="M159" s="356"/>
      <c r="N159" s="434"/>
      <c r="O159" s="355"/>
      <c r="P159" s="356"/>
      <c r="Q159" s="434"/>
      <c r="R159" s="355"/>
      <c r="S159" s="356"/>
      <c r="T159" s="402">
        <f t="shared" si="65"/>
        <v>0</v>
      </c>
      <c r="U159" s="403">
        <f t="shared" si="66"/>
        <v>0</v>
      </c>
      <c r="V159" s="403">
        <f t="shared" si="67"/>
        <v>0</v>
      </c>
      <c r="W159" s="403">
        <f t="shared" si="68"/>
        <v>0</v>
      </c>
      <c r="X159" s="404">
        <f t="shared" si="69"/>
        <v>0</v>
      </c>
      <c r="Y159" s="1702"/>
      <c r="Z159" s="533"/>
      <c r="AA159" s="1571"/>
    </row>
    <row r="160" spans="1:27" ht="24.95" customHeight="1" x14ac:dyDescent="0.2">
      <c r="A160" s="1664"/>
      <c r="B160" s="1713"/>
      <c r="C160" s="1695" t="s">
        <v>32</v>
      </c>
      <c r="D160" s="1695" t="s">
        <v>106</v>
      </c>
      <c r="E160" s="1695" t="s">
        <v>107</v>
      </c>
      <c r="F160" s="1696" t="s">
        <v>122</v>
      </c>
      <c r="G160" s="299" t="s">
        <v>600</v>
      </c>
      <c r="H160" s="229"/>
      <c r="I160" s="229"/>
      <c r="J160" s="243"/>
      <c r="K160" s="228"/>
      <c r="L160" s="229"/>
      <c r="M160" s="243"/>
      <c r="N160" s="228"/>
      <c r="O160" s="229"/>
      <c r="P160" s="243">
        <v>1</v>
      </c>
      <c r="Q160" s="228"/>
      <c r="R160" s="229"/>
      <c r="S160" s="243"/>
      <c r="T160" s="215">
        <f t="shared" si="65"/>
        <v>0</v>
      </c>
      <c r="U160" s="216">
        <f t="shared" si="66"/>
        <v>0</v>
      </c>
      <c r="V160" s="222">
        <f t="shared" si="67"/>
        <v>1</v>
      </c>
      <c r="W160" s="222">
        <f t="shared" si="68"/>
        <v>0</v>
      </c>
      <c r="X160" s="266">
        <f t="shared" si="69"/>
        <v>1</v>
      </c>
      <c r="Y160" s="1702"/>
      <c r="Z160" s="533"/>
      <c r="AA160" s="1572">
        <v>74</v>
      </c>
    </row>
    <row r="161" spans="1:27" ht="24.95" customHeight="1" thickBot="1" x14ac:dyDescent="0.25">
      <c r="A161" s="1664"/>
      <c r="B161" s="1713"/>
      <c r="C161" s="1697"/>
      <c r="D161" s="1697"/>
      <c r="E161" s="1697"/>
      <c r="F161" s="1698"/>
      <c r="G161" s="354" t="s">
        <v>601</v>
      </c>
      <c r="H161" s="355"/>
      <c r="I161" s="355"/>
      <c r="J161" s="356"/>
      <c r="K161" s="434"/>
      <c r="L161" s="355"/>
      <c r="M161" s="356"/>
      <c r="N161" s="434"/>
      <c r="O161" s="355"/>
      <c r="P161" s="356"/>
      <c r="Q161" s="434"/>
      <c r="R161" s="355"/>
      <c r="S161" s="356"/>
      <c r="T161" s="402">
        <f t="shared" si="65"/>
        <v>0</v>
      </c>
      <c r="U161" s="403">
        <f t="shared" si="66"/>
        <v>0</v>
      </c>
      <c r="V161" s="403">
        <f t="shared" si="67"/>
        <v>0</v>
      </c>
      <c r="W161" s="403">
        <f t="shared" si="68"/>
        <v>0</v>
      </c>
      <c r="X161" s="404">
        <f t="shared" si="69"/>
        <v>0</v>
      </c>
      <c r="Y161" s="1703"/>
      <c r="Z161" s="534"/>
      <c r="AA161" s="1571"/>
    </row>
    <row r="162" spans="1:27" ht="24.95" customHeight="1" x14ac:dyDescent="0.2">
      <c r="A162" s="1664"/>
      <c r="B162" s="1713"/>
      <c r="C162" s="1695" t="s">
        <v>174</v>
      </c>
      <c r="D162" s="1695" t="s">
        <v>176</v>
      </c>
      <c r="E162" s="1695" t="s">
        <v>465</v>
      </c>
      <c r="F162" s="1696" t="s">
        <v>284</v>
      </c>
      <c r="G162" s="299" t="s">
        <v>600</v>
      </c>
      <c r="H162" s="229"/>
      <c r="I162" s="229"/>
      <c r="J162" s="243"/>
      <c r="K162" s="228"/>
      <c r="L162" s="229"/>
      <c r="M162" s="243"/>
      <c r="N162" s="228"/>
      <c r="O162" s="229"/>
      <c r="P162" s="243"/>
      <c r="Q162" s="228">
        <v>1</v>
      </c>
      <c r="R162" s="229"/>
      <c r="S162" s="243"/>
      <c r="T162" s="215">
        <f t="shared" si="65"/>
        <v>0</v>
      </c>
      <c r="U162" s="216">
        <f t="shared" si="66"/>
        <v>0</v>
      </c>
      <c r="V162" s="222">
        <f t="shared" si="67"/>
        <v>0</v>
      </c>
      <c r="W162" s="222">
        <f t="shared" si="68"/>
        <v>1</v>
      </c>
      <c r="X162" s="266">
        <f t="shared" si="69"/>
        <v>1</v>
      </c>
      <c r="Y162" s="1699" t="s">
        <v>288</v>
      </c>
      <c r="Z162" s="530" t="s">
        <v>564</v>
      </c>
      <c r="AA162" s="1572">
        <v>75</v>
      </c>
    </row>
    <row r="163" spans="1:27" ht="24.95" customHeight="1" thickBot="1" x14ac:dyDescent="0.25">
      <c r="A163" s="1664"/>
      <c r="B163" s="1713"/>
      <c r="C163" s="1697"/>
      <c r="D163" s="1697"/>
      <c r="E163" s="1697"/>
      <c r="F163" s="1698"/>
      <c r="G163" s="354" t="s">
        <v>601</v>
      </c>
      <c r="H163" s="355"/>
      <c r="I163" s="355"/>
      <c r="J163" s="356"/>
      <c r="K163" s="434"/>
      <c r="L163" s="355"/>
      <c r="M163" s="356"/>
      <c r="N163" s="434"/>
      <c r="O163" s="355"/>
      <c r="P163" s="356"/>
      <c r="Q163" s="434"/>
      <c r="R163" s="355"/>
      <c r="S163" s="356"/>
      <c r="T163" s="402">
        <f t="shared" si="65"/>
        <v>0</v>
      </c>
      <c r="U163" s="403">
        <f t="shared" si="66"/>
        <v>0</v>
      </c>
      <c r="V163" s="403">
        <f t="shared" si="67"/>
        <v>0</v>
      </c>
      <c r="W163" s="403">
        <f t="shared" si="68"/>
        <v>0</v>
      </c>
      <c r="X163" s="404">
        <f t="shared" si="69"/>
        <v>0</v>
      </c>
      <c r="Y163" s="1700"/>
      <c r="Z163" s="531"/>
      <c r="AA163" s="1571"/>
    </row>
    <row r="164" spans="1:27" ht="24.95" customHeight="1" x14ac:dyDescent="0.2">
      <c r="A164" s="1664"/>
      <c r="B164" s="1713"/>
      <c r="C164" s="1695" t="s">
        <v>5</v>
      </c>
      <c r="D164" s="1695" t="s">
        <v>119</v>
      </c>
      <c r="E164" s="1695" t="s">
        <v>120</v>
      </c>
      <c r="F164" s="1696" t="s">
        <v>286</v>
      </c>
      <c r="G164" s="299" t="s">
        <v>600</v>
      </c>
      <c r="H164" s="229"/>
      <c r="I164" s="229"/>
      <c r="J164" s="243"/>
      <c r="K164" s="228"/>
      <c r="L164" s="229"/>
      <c r="M164" s="243"/>
      <c r="N164" s="228"/>
      <c r="O164" s="229"/>
      <c r="P164" s="243"/>
      <c r="Q164" s="228"/>
      <c r="R164" s="229">
        <v>1</v>
      </c>
      <c r="S164" s="243"/>
      <c r="T164" s="215">
        <f t="shared" si="65"/>
        <v>0</v>
      </c>
      <c r="U164" s="216">
        <f t="shared" si="66"/>
        <v>0</v>
      </c>
      <c r="V164" s="222">
        <f t="shared" si="67"/>
        <v>0</v>
      </c>
      <c r="W164" s="222">
        <f t="shared" si="68"/>
        <v>1</v>
      </c>
      <c r="X164" s="266">
        <f t="shared" si="69"/>
        <v>1</v>
      </c>
      <c r="Y164" s="1699" t="s">
        <v>827</v>
      </c>
      <c r="Z164" s="530" t="s">
        <v>558</v>
      </c>
      <c r="AA164" s="1572">
        <v>76</v>
      </c>
    </row>
    <row r="165" spans="1:27" ht="24.95" customHeight="1" thickBot="1" x14ac:dyDescent="0.25">
      <c r="A165" s="1664"/>
      <c r="B165" s="1713"/>
      <c r="C165" s="1697"/>
      <c r="D165" s="1697"/>
      <c r="E165" s="1697"/>
      <c r="F165" s="1698"/>
      <c r="G165" s="354" t="s">
        <v>601</v>
      </c>
      <c r="H165" s="355"/>
      <c r="I165" s="355"/>
      <c r="J165" s="356"/>
      <c r="K165" s="434"/>
      <c r="L165" s="355"/>
      <c r="M165" s="356"/>
      <c r="N165" s="434"/>
      <c r="O165" s="355"/>
      <c r="P165" s="356"/>
      <c r="Q165" s="434"/>
      <c r="R165" s="355"/>
      <c r="S165" s="356"/>
      <c r="T165" s="402">
        <f t="shared" si="65"/>
        <v>0</v>
      </c>
      <c r="U165" s="403">
        <f t="shared" si="66"/>
        <v>0</v>
      </c>
      <c r="V165" s="403">
        <f t="shared" si="67"/>
        <v>0</v>
      </c>
      <c r="W165" s="403">
        <f t="shared" si="68"/>
        <v>0</v>
      </c>
      <c r="X165" s="404">
        <f t="shared" si="69"/>
        <v>0</v>
      </c>
      <c r="Y165" s="1700"/>
      <c r="Z165" s="531"/>
      <c r="AA165" s="1571"/>
    </row>
    <row r="166" spans="1:27" ht="24.95" customHeight="1" x14ac:dyDescent="0.2">
      <c r="A166" s="1664"/>
      <c r="B166" s="1713"/>
      <c r="C166" s="1695" t="s">
        <v>408</v>
      </c>
      <c r="D166" s="1695" t="s">
        <v>467</v>
      </c>
      <c r="E166" s="1695" t="s">
        <v>92</v>
      </c>
      <c r="F166" s="1696" t="s">
        <v>466</v>
      </c>
      <c r="G166" s="299" t="s">
        <v>600</v>
      </c>
      <c r="H166" s="229"/>
      <c r="I166" s="229"/>
      <c r="J166" s="243"/>
      <c r="K166" s="228"/>
      <c r="L166" s="229"/>
      <c r="M166" s="243"/>
      <c r="N166" s="228"/>
      <c r="O166" s="229"/>
      <c r="P166" s="243"/>
      <c r="Q166" s="228"/>
      <c r="R166" s="229"/>
      <c r="S166" s="243">
        <v>1</v>
      </c>
      <c r="T166" s="215">
        <f t="shared" si="65"/>
        <v>0</v>
      </c>
      <c r="U166" s="216">
        <f t="shared" si="66"/>
        <v>0</v>
      </c>
      <c r="V166" s="222">
        <f t="shared" si="67"/>
        <v>0</v>
      </c>
      <c r="W166" s="222">
        <f t="shared" si="68"/>
        <v>1</v>
      </c>
      <c r="X166" s="266">
        <f t="shared" si="69"/>
        <v>1</v>
      </c>
      <c r="Y166" s="1699" t="str">
        <f>+Y162</f>
        <v>OFICINA DE REGISTRO AERONÁUTICO. 
SECRETARIA DE SEGURIDAD OPERACIONAL Y DE LA AVIACIÓN CIVIL</v>
      </c>
      <c r="Z166" s="530" t="str">
        <f>+Z162</f>
        <v>MARTHA PATRICIA BARRERA</v>
      </c>
      <c r="AA166" s="1572">
        <v>77</v>
      </c>
    </row>
    <row r="167" spans="1:27" ht="24.95" customHeight="1" thickBot="1" x14ac:dyDescent="0.25">
      <c r="A167" s="1664"/>
      <c r="B167" s="1713"/>
      <c r="C167" s="1697"/>
      <c r="D167" s="1697"/>
      <c r="E167" s="1697"/>
      <c r="F167" s="1698"/>
      <c r="G167" s="354" t="s">
        <v>601</v>
      </c>
      <c r="H167" s="355"/>
      <c r="I167" s="355"/>
      <c r="J167" s="356"/>
      <c r="K167" s="434"/>
      <c r="L167" s="355"/>
      <c r="M167" s="356"/>
      <c r="N167" s="434"/>
      <c r="O167" s="355"/>
      <c r="P167" s="356"/>
      <c r="Q167" s="434"/>
      <c r="R167" s="355"/>
      <c r="S167" s="356"/>
      <c r="T167" s="402">
        <f t="shared" si="65"/>
        <v>0</v>
      </c>
      <c r="U167" s="403">
        <f t="shared" si="66"/>
        <v>0</v>
      </c>
      <c r="V167" s="403">
        <f t="shared" si="67"/>
        <v>0</v>
      </c>
      <c r="W167" s="403">
        <f t="shared" si="68"/>
        <v>0</v>
      </c>
      <c r="X167" s="404">
        <f t="shared" si="69"/>
        <v>0</v>
      </c>
      <c r="Y167" s="1700"/>
      <c r="Z167" s="531"/>
      <c r="AA167" s="1571"/>
    </row>
    <row r="168" spans="1:27" ht="24.95" customHeight="1" x14ac:dyDescent="0.2">
      <c r="A168" s="1664"/>
      <c r="B168" s="1713"/>
      <c r="C168" s="1695" t="s">
        <v>292</v>
      </c>
      <c r="D168" s="1695" t="s">
        <v>874</v>
      </c>
      <c r="E168" s="1695" t="s">
        <v>289</v>
      </c>
      <c r="F168" s="1696" t="s">
        <v>290</v>
      </c>
      <c r="G168" s="299" t="s">
        <v>600</v>
      </c>
      <c r="H168" s="229"/>
      <c r="I168" s="229"/>
      <c r="J168" s="243"/>
      <c r="K168" s="228"/>
      <c r="L168" s="229"/>
      <c r="M168" s="243"/>
      <c r="N168" s="228">
        <v>1</v>
      </c>
      <c r="O168" s="229"/>
      <c r="P168" s="243"/>
      <c r="Q168" s="228"/>
      <c r="R168" s="229"/>
      <c r="S168" s="243"/>
      <c r="T168" s="215">
        <f t="shared" si="65"/>
        <v>0</v>
      </c>
      <c r="U168" s="216">
        <f t="shared" si="66"/>
        <v>0</v>
      </c>
      <c r="V168" s="222">
        <f t="shared" si="67"/>
        <v>1</v>
      </c>
      <c r="W168" s="222">
        <f t="shared" si="68"/>
        <v>0</v>
      </c>
      <c r="X168" s="266">
        <f t="shared" si="69"/>
        <v>1</v>
      </c>
      <c r="Y168" s="1715" t="s">
        <v>846</v>
      </c>
      <c r="Z168" s="527" t="s">
        <v>575</v>
      </c>
      <c r="AA168" s="1572">
        <v>78</v>
      </c>
    </row>
    <row r="169" spans="1:27" ht="24.95" customHeight="1" thickBot="1" x14ac:dyDescent="0.25">
      <c r="A169" s="1664"/>
      <c r="B169" s="1713"/>
      <c r="C169" s="1697"/>
      <c r="D169" s="1697"/>
      <c r="E169" s="1697"/>
      <c r="F169" s="1698"/>
      <c r="G169" s="354" t="s">
        <v>601</v>
      </c>
      <c r="H169" s="355"/>
      <c r="I169" s="355"/>
      <c r="J169" s="356"/>
      <c r="K169" s="434"/>
      <c r="L169" s="355"/>
      <c r="M169" s="356"/>
      <c r="N169" s="434"/>
      <c r="O169" s="355"/>
      <c r="P169" s="356"/>
      <c r="Q169" s="434"/>
      <c r="R169" s="355"/>
      <c r="S169" s="356"/>
      <c r="T169" s="402">
        <f t="shared" si="65"/>
        <v>0</v>
      </c>
      <c r="U169" s="403">
        <f t="shared" si="66"/>
        <v>0</v>
      </c>
      <c r="V169" s="403">
        <f t="shared" si="67"/>
        <v>0</v>
      </c>
      <c r="W169" s="403">
        <f t="shared" si="68"/>
        <v>0</v>
      </c>
      <c r="X169" s="404">
        <f t="shared" si="69"/>
        <v>0</v>
      </c>
      <c r="Y169" s="1716"/>
      <c r="Z169" s="528"/>
      <c r="AA169" s="1571"/>
    </row>
    <row r="170" spans="1:27" ht="24.95" customHeight="1" x14ac:dyDescent="0.2">
      <c r="A170" s="1664"/>
      <c r="B170" s="1713"/>
      <c r="C170" s="1695" t="s">
        <v>293</v>
      </c>
      <c r="D170" s="1695" t="s">
        <v>875</v>
      </c>
      <c r="E170" s="1695" t="s">
        <v>291</v>
      </c>
      <c r="F170" s="1696" t="s">
        <v>200</v>
      </c>
      <c r="G170" s="299" t="s">
        <v>600</v>
      </c>
      <c r="H170" s="229"/>
      <c r="I170" s="229"/>
      <c r="J170" s="243"/>
      <c r="K170" s="228"/>
      <c r="L170" s="229"/>
      <c r="M170" s="243"/>
      <c r="N170" s="228"/>
      <c r="O170" s="229">
        <v>1</v>
      </c>
      <c r="P170" s="243"/>
      <c r="Q170" s="228"/>
      <c r="R170" s="229"/>
      <c r="S170" s="243"/>
      <c r="T170" s="215">
        <f t="shared" ref="T170:T179" si="70">SUM(H170:J170)</f>
        <v>0</v>
      </c>
      <c r="U170" s="216">
        <f t="shared" ref="U170:U179" si="71">SUM(K170:M170)</f>
        <v>0</v>
      </c>
      <c r="V170" s="222">
        <f t="shared" ref="V170:V179" si="72">SUM(N170:P170)</f>
        <v>1</v>
      </c>
      <c r="W170" s="222">
        <f t="shared" ref="W170:W179" si="73">SUM(Q170:S170)</f>
        <v>0</v>
      </c>
      <c r="X170" s="266">
        <f t="shared" ref="X170:X179" si="74">MAX(T170:W170)</f>
        <v>1</v>
      </c>
      <c r="Y170" s="1716"/>
      <c r="Z170" s="528"/>
      <c r="AA170" s="1572">
        <v>79</v>
      </c>
    </row>
    <row r="171" spans="1:27" ht="24.95" customHeight="1" thickBot="1" x14ac:dyDescent="0.25">
      <c r="A171" s="1664"/>
      <c r="B171" s="1713"/>
      <c r="C171" s="1697"/>
      <c r="D171" s="1697"/>
      <c r="E171" s="1697"/>
      <c r="F171" s="1698"/>
      <c r="G171" s="354" t="s">
        <v>601</v>
      </c>
      <c r="H171" s="355"/>
      <c r="I171" s="355"/>
      <c r="J171" s="356"/>
      <c r="K171" s="434"/>
      <c r="L171" s="355"/>
      <c r="M171" s="356"/>
      <c r="N171" s="434"/>
      <c r="O171" s="355"/>
      <c r="P171" s="356"/>
      <c r="Q171" s="434"/>
      <c r="R171" s="355"/>
      <c r="S171" s="356"/>
      <c r="T171" s="402">
        <f t="shared" si="70"/>
        <v>0</v>
      </c>
      <c r="U171" s="403">
        <f t="shared" si="71"/>
        <v>0</v>
      </c>
      <c r="V171" s="403">
        <f t="shared" si="72"/>
        <v>0</v>
      </c>
      <c r="W171" s="403">
        <f t="shared" si="73"/>
        <v>0</v>
      </c>
      <c r="X171" s="404">
        <f t="shared" si="74"/>
        <v>0</v>
      </c>
      <c r="Y171" s="1716"/>
      <c r="Z171" s="528"/>
      <c r="AA171" s="1571"/>
    </row>
    <row r="172" spans="1:27" ht="24.95" customHeight="1" x14ac:dyDescent="0.2">
      <c r="A172" s="1664"/>
      <c r="B172" s="1713"/>
      <c r="C172" s="1695" t="s">
        <v>294</v>
      </c>
      <c r="D172" s="1695" t="s">
        <v>527</v>
      </c>
      <c r="E172" s="1695" t="s">
        <v>469</v>
      </c>
      <c r="F172" s="1696" t="s">
        <v>295</v>
      </c>
      <c r="G172" s="299" t="s">
        <v>600</v>
      </c>
      <c r="H172" s="229"/>
      <c r="I172" s="229"/>
      <c r="J172" s="243"/>
      <c r="K172" s="228"/>
      <c r="L172" s="229"/>
      <c r="M172" s="243"/>
      <c r="N172" s="228"/>
      <c r="O172" s="229"/>
      <c r="P172" s="243">
        <v>1</v>
      </c>
      <c r="Q172" s="228"/>
      <c r="R172" s="229"/>
      <c r="S172" s="243"/>
      <c r="T172" s="215">
        <f t="shared" si="70"/>
        <v>0</v>
      </c>
      <c r="U172" s="216">
        <f t="shared" si="71"/>
        <v>0</v>
      </c>
      <c r="V172" s="222">
        <f t="shared" si="72"/>
        <v>1</v>
      </c>
      <c r="W172" s="222">
        <f t="shared" si="73"/>
        <v>0</v>
      </c>
      <c r="X172" s="266">
        <f t="shared" si="74"/>
        <v>1</v>
      </c>
      <c r="Y172" s="1716"/>
      <c r="Z172" s="528"/>
      <c r="AA172" s="1572">
        <v>80</v>
      </c>
    </row>
    <row r="173" spans="1:27" ht="24.95" customHeight="1" thickBot="1" x14ac:dyDescent="0.25">
      <c r="A173" s="1664"/>
      <c r="B173" s="1713"/>
      <c r="C173" s="1697"/>
      <c r="D173" s="1697"/>
      <c r="E173" s="1697"/>
      <c r="F173" s="1698"/>
      <c r="G173" s="354" t="s">
        <v>601</v>
      </c>
      <c r="H173" s="355"/>
      <c r="I173" s="355"/>
      <c r="J173" s="356"/>
      <c r="K173" s="434"/>
      <c r="L173" s="355"/>
      <c r="M173" s="356"/>
      <c r="N173" s="434"/>
      <c r="O173" s="355"/>
      <c r="P173" s="356"/>
      <c r="Q173" s="434"/>
      <c r="R173" s="355"/>
      <c r="S173" s="356"/>
      <c r="T173" s="402">
        <f t="shared" si="70"/>
        <v>0</v>
      </c>
      <c r="U173" s="403">
        <f t="shared" si="71"/>
        <v>0</v>
      </c>
      <c r="V173" s="403">
        <f t="shared" si="72"/>
        <v>0</v>
      </c>
      <c r="W173" s="403">
        <f t="shared" si="73"/>
        <v>0</v>
      </c>
      <c r="X173" s="404">
        <f t="shared" si="74"/>
        <v>0</v>
      </c>
      <c r="Y173" s="1716"/>
      <c r="Z173" s="528"/>
      <c r="AA173" s="1571"/>
    </row>
    <row r="174" spans="1:27" ht="24.95" customHeight="1" x14ac:dyDescent="0.2">
      <c r="A174" s="1664"/>
      <c r="B174" s="1713"/>
      <c r="C174" s="1695" t="s">
        <v>296</v>
      </c>
      <c r="D174" s="1695" t="s">
        <v>528</v>
      </c>
      <c r="E174" s="1695" t="s">
        <v>529</v>
      </c>
      <c r="F174" s="1696" t="s">
        <v>471</v>
      </c>
      <c r="G174" s="299" t="s">
        <v>600</v>
      </c>
      <c r="H174" s="229"/>
      <c r="I174" s="229"/>
      <c r="J174" s="243"/>
      <c r="K174" s="228"/>
      <c r="L174" s="229"/>
      <c r="M174" s="243"/>
      <c r="N174" s="228"/>
      <c r="O174" s="229"/>
      <c r="P174" s="243"/>
      <c r="Q174" s="228">
        <v>1</v>
      </c>
      <c r="R174" s="229"/>
      <c r="S174" s="243"/>
      <c r="T174" s="215">
        <f t="shared" si="70"/>
        <v>0</v>
      </c>
      <c r="U174" s="216">
        <f t="shared" si="71"/>
        <v>0</v>
      </c>
      <c r="V174" s="222">
        <f t="shared" si="72"/>
        <v>0</v>
      </c>
      <c r="W174" s="222">
        <f t="shared" si="73"/>
        <v>1</v>
      </c>
      <c r="X174" s="266">
        <f t="shared" si="74"/>
        <v>1</v>
      </c>
      <c r="Y174" s="1716"/>
      <c r="Z174" s="528"/>
      <c r="AA174" s="1572">
        <v>81</v>
      </c>
    </row>
    <row r="175" spans="1:27" ht="24.95" customHeight="1" thickBot="1" x14ac:dyDescent="0.25">
      <c r="A175" s="1664"/>
      <c r="B175" s="1713"/>
      <c r="C175" s="1697"/>
      <c r="D175" s="1697"/>
      <c r="E175" s="1697"/>
      <c r="F175" s="1698"/>
      <c r="G175" s="354" t="s">
        <v>601</v>
      </c>
      <c r="H175" s="355"/>
      <c r="I175" s="355"/>
      <c r="J175" s="356"/>
      <c r="K175" s="434"/>
      <c r="L175" s="355"/>
      <c r="M175" s="356"/>
      <c r="N175" s="434"/>
      <c r="O175" s="355"/>
      <c r="P175" s="356"/>
      <c r="Q175" s="434"/>
      <c r="R175" s="355"/>
      <c r="S175" s="356"/>
      <c r="T175" s="402">
        <f t="shared" si="70"/>
        <v>0</v>
      </c>
      <c r="U175" s="403">
        <f t="shared" si="71"/>
        <v>0</v>
      </c>
      <c r="V175" s="403">
        <f t="shared" si="72"/>
        <v>0</v>
      </c>
      <c r="W175" s="403">
        <f t="shared" si="73"/>
        <v>0</v>
      </c>
      <c r="X175" s="404">
        <f t="shared" si="74"/>
        <v>0</v>
      </c>
      <c r="Y175" s="1716"/>
      <c r="Z175" s="528"/>
      <c r="AA175" s="1571"/>
    </row>
    <row r="176" spans="1:27" ht="24.95" customHeight="1" x14ac:dyDescent="0.2">
      <c r="A176" s="1664"/>
      <c r="B176" s="1713"/>
      <c r="C176" s="1695" t="s">
        <v>297</v>
      </c>
      <c r="D176" s="1695" t="s">
        <v>178</v>
      </c>
      <c r="E176" s="1695" t="s">
        <v>179</v>
      </c>
      <c r="F176" s="1696" t="s">
        <v>180</v>
      </c>
      <c r="G176" s="299" t="s">
        <v>600</v>
      </c>
      <c r="H176" s="229"/>
      <c r="I176" s="229"/>
      <c r="J176" s="243"/>
      <c r="K176" s="228"/>
      <c r="L176" s="229"/>
      <c r="M176" s="243"/>
      <c r="N176" s="228"/>
      <c r="O176" s="229"/>
      <c r="P176" s="243"/>
      <c r="Q176" s="228"/>
      <c r="R176" s="229">
        <v>1</v>
      </c>
      <c r="S176" s="243"/>
      <c r="T176" s="215">
        <f t="shared" si="70"/>
        <v>0</v>
      </c>
      <c r="U176" s="216">
        <f t="shared" si="71"/>
        <v>0</v>
      </c>
      <c r="V176" s="222">
        <f t="shared" si="72"/>
        <v>0</v>
      </c>
      <c r="W176" s="222">
        <f t="shared" si="73"/>
        <v>1</v>
      </c>
      <c r="X176" s="266">
        <f t="shared" si="74"/>
        <v>1</v>
      </c>
      <c r="Y176" s="1716"/>
      <c r="Z176" s="528"/>
      <c r="AA176" s="1572">
        <v>82</v>
      </c>
    </row>
    <row r="177" spans="1:27" ht="24.95" customHeight="1" thickBot="1" x14ac:dyDescent="0.25">
      <c r="A177" s="1664"/>
      <c r="B177" s="1713"/>
      <c r="C177" s="1697"/>
      <c r="D177" s="1697"/>
      <c r="E177" s="1697"/>
      <c r="F177" s="1698"/>
      <c r="G177" s="354" t="s">
        <v>601</v>
      </c>
      <c r="H177" s="355"/>
      <c r="I177" s="355"/>
      <c r="J177" s="356"/>
      <c r="K177" s="434"/>
      <c r="L177" s="355"/>
      <c r="M177" s="356"/>
      <c r="N177" s="434"/>
      <c r="O177" s="355"/>
      <c r="P177" s="356"/>
      <c r="Q177" s="434"/>
      <c r="R177" s="355"/>
      <c r="S177" s="356"/>
      <c r="T177" s="402">
        <f t="shared" si="70"/>
        <v>0</v>
      </c>
      <c r="U177" s="403">
        <f t="shared" si="71"/>
        <v>0</v>
      </c>
      <c r="V177" s="403">
        <f t="shared" si="72"/>
        <v>0</v>
      </c>
      <c r="W177" s="403">
        <f t="shared" si="73"/>
        <v>0</v>
      </c>
      <c r="X177" s="404">
        <f t="shared" si="74"/>
        <v>0</v>
      </c>
      <c r="Y177" s="1717"/>
      <c r="Z177" s="529"/>
      <c r="AA177" s="1571"/>
    </row>
    <row r="178" spans="1:27" ht="24.95" customHeight="1" x14ac:dyDescent="0.2">
      <c r="A178" s="1664"/>
      <c r="B178" s="1713"/>
      <c r="C178" s="1695" t="s">
        <v>76</v>
      </c>
      <c r="D178" s="1695" t="s">
        <v>111</v>
      </c>
      <c r="E178" s="1695" t="s">
        <v>88</v>
      </c>
      <c r="F178" s="1696" t="s">
        <v>472</v>
      </c>
      <c r="G178" s="357" t="s">
        <v>600</v>
      </c>
      <c r="H178" s="231"/>
      <c r="I178" s="231"/>
      <c r="J178" s="244"/>
      <c r="K178" s="230"/>
      <c r="L178" s="231"/>
      <c r="M178" s="244"/>
      <c r="N178" s="230"/>
      <c r="O178" s="231"/>
      <c r="P178" s="244"/>
      <c r="Q178" s="230"/>
      <c r="R178" s="231"/>
      <c r="S178" s="244">
        <v>1</v>
      </c>
      <c r="T178" s="215">
        <f t="shared" si="70"/>
        <v>0</v>
      </c>
      <c r="U178" s="216">
        <f t="shared" si="71"/>
        <v>0</v>
      </c>
      <c r="V178" s="222">
        <f t="shared" si="72"/>
        <v>0</v>
      </c>
      <c r="W178" s="222">
        <f t="shared" si="73"/>
        <v>1</v>
      </c>
      <c r="X178" s="266">
        <f t="shared" si="74"/>
        <v>1</v>
      </c>
      <c r="Y178" s="1715" t="s">
        <v>36</v>
      </c>
      <c r="Z178" s="524" t="s">
        <v>555</v>
      </c>
      <c r="AA178" s="1572">
        <v>83</v>
      </c>
    </row>
    <row r="179" spans="1:27" ht="24.95" customHeight="1" thickBot="1" x14ac:dyDescent="0.25">
      <c r="A179" s="1664"/>
      <c r="B179" s="1713"/>
      <c r="C179" s="1697"/>
      <c r="D179" s="1697"/>
      <c r="E179" s="1697"/>
      <c r="F179" s="1698"/>
      <c r="G179" s="354" t="s">
        <v>601</v>
      </c>
      <c r="H179" s="355"/>
      <c r="I179" s="355"/>
      <c r="J179" s="356"/>
      <c r="K179" s="434"/>
      <c r="L179" s="355"/>
      <c r="M179" s="356"/>
      <c r="N179" s="434"/>
      <c r="O179" s="355"/>
      <c r="P179" s="356"/>
      <c r="Q179" s="434"/>
      <c r="R179" s="355"/>
      <c r="S179" s="356"/>
      <c r="T179" s="402">
        <f t="shared" si="70"/>
        <v>0</v>
      </c>
      <c r="U179" s="403">
        <f t="shared" si="71"/>
        <v>0</v>
      </c>
      <c r="V179" s="403">
        <f t="shared" si="72"/>
        <v>0</v>
      </c>
      <c r="W179" s="403">
        <f t="shared" si="73"/>
        <v>0</v>
      </c>
      <c r="X179" s="404">
        <f t="shared" si="74"/>
        <v>0</v>
      </c>
      <c r="Y179" s="1716"/>
      <c r="Z179" s="525"/>
      <c r="AA179" s="1571"/>
    </row>
    <row r="180" spans="1:27" ht="24.95" customHeight="1" x14ac:dyDescent="0.2">
      <c r="A180" s="1664"/>
      <c r="B180" s="1713"/>
      <c r="C180" s="1695" t="s">
        <v>77</v>
      </c>
      <c r="D180" s="1695" t="s">
        <v>78</v>
      </c>
      <c r="E180" s="1695" t="s">
        <v>89</v>
      </c>
      <c r="F180" s="1696" t="s">
        <v>473</v>
      </c>
      <c r="G180" s="299" t="s">
        <v>600</v>
      </c>
      <c r="H180" s="229"/>
      <c r="I180" s="229"/>
      <c r="J180" s="243"/>
      <c r="K180" s="228"/>
      <c r="L180" s="229"/>
      <c r="M180" s="243"/>
      <c r="N180" s="228"/>
      <c r="O180" s="229"/>
      <c r="P180" s="243">
        <v>1</v>
      </c>
      <c r="Q180" s="228"/>
      <c r="R180" s="229"/>
      <c r="S180" s="243"/>
      <c r="T180" s="215">
        <f t="shared" ref="T180:T189" si="75">SUM(H180:J180)</f>
        <v>0</v>
      </c>
      <c r="U180" s="216">
        <f t="shared" ref="U180:U189" si="76">SUM(K180:M180)</f>
        <v>0</v>
      </c>
      <c r="V180" s="222">
        <f t="shared" ref="V180:V189" si="77">SUM(N180:P180)</f>
        <v>1</v>
      </c>
      <c r="W180" s="222">
        <f t="shared" ref="W180:W189" si="78">SUM(Q180:S180)</f>
        <v>0</v>
      </c>
      <c r="X180" s="266">
        <f t="shared" ref="X180:X189" si="79">MAX(T180:W180)</f>
        <v>1</v>
      </c>
      <c r="Y180" s="1716"/>
      <c r="Z180" s="525"/>
      <c r="AA180" s="1572">
        <v>84</v>
      </c>
    </row>
    <row r="181" spans="1:27" ht="24.95" customHeight="1" thickBot="1" x14ac:dyDescent="0.25">
      <c r="A181" s="1664"/>
      <c r="B181" s="1713"/>
      <c r="C181" s="1697"/>
      <c r="D181" s="1697"/>
      <c r="E181" s="1697"/>
      <c r="F181" s="1698"/>
      <c r="G181" s="354" t="s">
        <v>601</v>
      </c>
      <c r="H181" s="355"/>
      <c r="I181" s="355"/>
      <c r="J181" s="356"/>
      <c r="K181" s="434"/>
      <c r="L181" s="355"/>
      <c r="M181" s="356"/>
      <c r="N181" s="434"/>
      <c r="O181" s="355"/>
      <c r="P181" s="356"/>
      <c r="Q181" s="434"/>
      <c r="R181" s="355"/>
      <c r="S181" s="356"/>
      <c r="T181" s="402">
        <f t="shared" si="75"/>
        <v>0</v>
      </c>
      <c r="U181" s="403">
        <f t="shared" si="76"/>
        <v>0</v>
      </c>
      <c r="V181" s="403">
        <f t="shared" si="77"/>
        <v>0</v>
      </c>
      <c r="W181" s="403">
        <f t="shared" si="78"/>
        <v>0</v>
      </c>
      <c r="X181" s="404">
        <f t="shared" si="79"/>
        <v>0</v>
      </c>
      <c r="Y181" s="1716"/>
      <c r="Z181" s="525"/>
      <c r="AA181" s="1571"/>
    </row>
    <row r="182" spans="1:27" ht="24.95" customHeight="1" x14ac:dyDescent="0.2">
      <c r="A182" s="1664"/>
      <c r="B182" s="1713"/>
      <c r="C182" s="1695" t="s">
        <v>79</v>
      </c>
      <c r="D182" s="1695" t="s">
        <v>80</v>
      </c>
      <c r="E182" s="1695" t="s">
        <v>90</v>
      </c>
      <c r="F182" s="1696" t="s">
        <v>91</v>
      </c>
      <c r="G182" s="299" t="s">
        <v>600</v>
      </c>
      <c r="H182" s="229"/>
      <c r="I182" s="229"/>
      <c r="J182" s="243"/>
      <c r="K182" s="228"/>
      <c r="L182" s="229"/>
      <c r="M182" s="243"/>
      <c r="N182" s="228"/>
      <c r="O182" s="229"/>
      <c r="P182" s="243"/>
      <c r="Q182" s="228">
        <v>1</v>
      </c>
      <c r="R182" s="229"/>
      <c r="S182" s="243"/>
      <c r="T182" s="215">
        <f t="shared" si="75"/>
        <v>0</v>
      </c>
      <c r="U182" s="216">
        <f t="shared" si="76"/>
        <v>0</v>
      </c>
      <c r="V182" s="222">
        <f t="shared" si="77"/>
        <v>0</v>
      </c>
      <c r="W182" s="222">
        <f t="shared" si="78"/>
        <v>1</v>
      </c>
      <c r="X182" s="266">
        <f t="shared" si="79"/>
        <v>1</v>
      </c>
      <c r="Y182" s="1716"/>
      <c r="Z182" s="525"/>
      <c r="AA182" s="1572">
        <v>85</v>
      </c>
    </row>
    <row r="183" spans="1:27" ht="24.95" customHeight="1" thickBot="1" x14ac:dyDescent="0.25">
      <c r="A183" s="1665"/>
      <c r="B183" s="1714"/>
      <c r="C183" s="1697"/>
      <c r="D183" s="1697"/>
      <c r="E183" s="1697"/>
      <c r="F183" s="1698"/>
      <c r="G183" s="354" t="s">
        <v>601</v>
      </c>
      <c r="H183" s="355"/>
      <c r="I183" s="355"/>
      <c r="J183" s="356"/>
      <c r="K183" s="434"/>
      <c r="L183" s="355"/>
      <c r="M183" s="356"/>
      <c r="N183" s="434"/>
      <c r="O183" s="355"/>
      <c r="P183" s="356"/>
      <c r="Q183" s="434"/>
      <c r="R183" s="355"/>
      <c r="S183" s="356"/>
      <c r="T183" s="402">
        <f t="shared" si="75"/>
        <v>0</v>
      </c>
      <c r="U183" s="403">
        <f t="shared" si="76"/>
        <v>0</v>
      </c>
      <c r="V183" s="403">
        <f t="shared" si="77"/>
        <v>0</v>
      </c>
      <c r="W183" s="403">
        <f t="shared" si="78"/>
        <v>0</v>
      </c>
      <c r="X183" s="404">
        <f t="shared" si="79"/>
        <v>0</v>
      </c>
      <c r="Y183" s="1717"/>
      <c r="Z183" s="526"/>
      <c r="AA183" s="1571"/>
    </row>
    <row r="184" spans="1:27" ht="24.95" customHeight="1" x14ac:dyDescent="0.2">
      <c r="A184" s="1707" t="s">
        <v>318</v>
      </c>
      <c r="B184" s="1709" t="s">
        <v>876</v>
      </c>
      <c r="C184" s="1551" t="s">
        <v>320</v>
      </c>
      <c r="D184" s="1551" t="s">
        <v>321</v>
      </c>
      <c r="E184" s="1551" t="s">
        <v>474</v>
      </c>
      <c r="F184" s="1553" t="s">
        <v>475</v>
      </c>
      <c r="G184" s="299" t="s">
        <v>600</v>
      </c>
      <c r="H184" s="229"/>
      <c r="I184" s="229"/>
      <c r="J184" s="243"/>
      <c r="K184" s="228"/>
      <c r="L184" s="229"/>
      <c r="M184" s="243"/>
      <c r="N184" s="228"/>
      <c r="O184" s="229">
        <v>1</v>
      </c>
      <c r="P184" s="243"/>
      <c r="Q184" s="228"/>
      <c r="R184" s="229"/>
      <c r="S184" s="243"/>
      <c r="T184" s="215">
        <f t="shared" si="75"/>
        <v>0</v>
      </c>
      <c r="U184" s="216">
        <f t="shared" si="76"/>
        <v>0</v>
      </c>
      <c r="V184" s="216">
        <f t="shared" si="77"/>
        <v>1</v>
      </c>
      <c r="W184" s="216">
        <f t="shared" si="78"/>
        <v>0</v>
      </c>
      <c r="X184" s="367">
        <f t="shared" si="79"/>
        <v>1</v>
      </c>
      <c r="Y184" s="1718" t="s">
        <v>477</v>
      </c>
      <c r="Z184" s="521" t="s">
        <v>554</v>
      </c>
      <c r="AA184" s="1572">
        <v>86</v>
      </c>
    </row>
    <row r="185" spans="1:27" ht="24.95" customHeight="1" thickBot="1" x14ac:dyDescent="0.25">
      <c r="A185" s="1708"/>
      <c r="B185" s="1710"/>
      <c r="C185" s="1552"/>
      <c r="D185" s="1552"/>
      <c r="E185" s="1552"/>
      <c r="F185" s="1554"/>
      <c r="G185" s="358" t="s">
        <v>601</v>
      </c>
      <c r="H185" s="359"/>
      <c r="I185" s="359"/>
      <c r="J185" s="360"/>
      <c r="K185" s="435"/>
      <c r="L185" s="359"/>
      <c r="M185" s="360"/>
      <c r="N185" s="435"/>
      <c r="O185" s="359"/>
      <c r="P185" s="360"/>
      <c r="Q185" s="435"/>
      <c r="R185" s="359"/>
      <c r="S185" s="360"/>
      <c r="T185" s="405">
        <f t="shared" si="75"/>
        <v>0</v>
      </c>
      <c r="U185" s="406">
        <f t="shared" si="76"/>
        <v>0</v>
      </c>
      <c r="V185" s="406">
        <f t="shared" si="77"/>
        <v>0</v>
      </c>
      <c r="W185" s="406">
        <f t="shared" si="78"/>
        <v>0</v>
      </c>
      <c r="X185" s="407">
        <f t="shared" si="79"/>
        <v>0</v>
      </c>
      <c r="Y185" s="1719"/>
      <c r="Z185" s="522"/>
      <c r="AA185" s="1571"/>
    </row>
    <row r="186" spans="1:27" ht="24.95" customHeight="1" x14ac:dyDescent="0.2">
      <c r="A186" s="1707" t="s">
        <v>322</v>
      </c>
      <c r="B186" s="1709" t="s">
        <v>877</v>
      </c>
      <c r="C186" s="1551" t="s">
        <v>478</v>
      </c>
      <c r="D186" s="1551" t="s">
        <v>410</v>
      </c>
      <c r="E186" s="1555" t="s">
        <v>323</v>
      </c>
      <c r="F186" s="1556" t="s">
        <v>479</v>
      </c>
      <c r="G186" s="299" t="s">
        <v>600</v>
      </c>
      <c r="H186" s="229"/>
      <c r="I186" s="229"/>
      <c r="J186" s="243"/>
      <c r="K186" s="228"/>
      <c r="L186" s="229"/>
      <c r="M186" s="243"/>
      <c r="N186" s="228"/>
      <c r="O186" s="229">
        <v>0.5</v>
      </c>
      <c r="P186" s="243"/>
      <c r="Q186" s="228">
        <v>1</v>
      </c>
      <c r="R186" s="229"/>
      <c r="S186" s="243"/>
      <c r="T186" s="215">
        <f t="shared" si="75"/>
        <v>0</v>
      </c>
      <c r="U186" s="216">
        <f t="shared" si="76"/>
        <v>0</v>
      </c>
      <c r="V186" s="216">
        <f t="shared" si="77"/>
        <v>0.5</v>
      </c>
      <c r="W186" s="216">
        <f t="shared" si="78"/>
        <v>1</v>
      </c>
      <c r="X186" s="367">
        <f t="shared" si="79"/>
        <v>1</v>
      </c>
      <c r="Y186" s="1719"/>
      <c r="Z186" s="522"/>
      <c r="AA186" s="1572">
        <v>87</v>
      </c>
    </row>
    <row r="187" spans="1:27" ht="24.95" customHeight="1" thickBot="1" x14ac:dyDescent="0.25">
      <c r="A187" s="1708"/>
      <c r="B187" s="1710"/>
      <c r="C187" s="1552"/>
      <c r="D187" s="1552"/>
      <c r="E187" s="1552"/>
      <c r="F187" s="1554"/>
      <c r="G187" s="358" t="s">
        <v>601</v>
      </c>
      <c r="H187" s="359"/>
      <c r="I187" s="359"/>
      <c r="J187" s="360"/>
      <c r="K187" s="435"/>
      <c r="L187" s="359"/>
      <c r="M187" s="360"/>
      <c r="N187" s="435"/>
      <c r="O187" s="359"/>
      <c r="P187" s="360"/>
      <c r="Q187" s="435"/>
      <c r="R187" s="359"/>
      <c r="S187" s="360"/>
      <c r="T187" s="405">
        <f t="shared" si="75"/>
        <v>0</v>
      </c>
      <c r="U187" s="406">
        <f t="shared" si="76"/>
        <v>0</v>
      </c>
      <c r="V187" s="406">
        <f t="shared" si="77"/>
        <v>0</v>
      </c>
      <c r="W187" s="406">
        <f t="shared" si="78"/>
        <v>0</v>
      </c>
      <c r="X187" s="407">
        <f t="shared" si="79"/>
        <v>0</v>
      </c>
      <c r="Y187" s="1719"/>
      <c r="Z187" s="522"/>
      <c r="AA187" s="1571"/>
    </row>
    <row r="188" spans="1:27" ht="24.95" customHeight="1" x14ac:dyDescent="0.2">
      <c r="A188" s="1707" t="s">
        <v>324</v>
      </c>
      <c r="B188" s="1709" t="s">
        <v>878</v>
      </c>
      <c r="C188" s="1551" t="s">
        <v>326</v>
      </c>
      <c r="D188" s="1551" t="s">
        <v>411</v>
      </c>
      <c r="E188" s="1551" t="s">
        <v>327</v>
      </c>
      <c r="F188" s="1556" t="s">
        <v>328</v>
      </c>
      <c r="G188" s="299" t="s">
        <v>600</v>
      </c>
      <c r="H188" s="229"/>
      <c r="I188" s="229"/>
      <c r="J188" s="243"/>
      <c r="K188" s="228"/>
      <c r="L188" s="229"/>
      <c r="M188" s="243"/>
      <c r="N188" s="228"/>
      <c r="O188" s="229"/>
      <c r="P188" s="243"/>
      <c r="Q188" s="228"/>
      <c r="R188" s="229">
        <v>1</v>
      </c>
      <c r="S188" s="243"/>
      <c r="T188" s="215">
        <f t="shared" si="75"/>
        <v>0</v>
      </c>
      <c r="U188" s="216">
        <f t="shared" si="76"/>
        <v>0</v>
      </c>
      <c r="V188" s="216">
        <f t="shared" si="77"/>
        <v>0</v>
      </c>
      <c r="W188" s="216">
        <f t="shared" si="78"/>
        <v>1</v>
      </c>
      <c r="X188" s="367">
        <f t="shared" si="79"/>
        <v>1</v>
      </c>
      <c r="Y188" s="1719"/>
      <c r="Z188" s="522"/>
      <c r="AA188" s="1572">
        <v>88</v>
      </c>
    </row>
    <row r="189" spans="1:27" ht="24.95" customHeight="1" thickBot="1" x14ac:dyDescent="0.25">
      <c r="A189" s="1708"/>
      <c r="B189" s="1710"/>
      <c r="C189" s="1552"/>
      <c r="D189" s="1552"/>
      <c r="E189" s="1552"/>
      <c r="F189" s="1554"/>
      <c r="G189" s="358" t="s">
        <v>601</v>
      </c>
      <c r="H189" s="359"/>
      <c r="I189" s="359"/>
      <c r="J189" s="360"/>
      <c r="K189" s="435"/>
      <c r="L189" s="359"/>
      <c r="M189" s="360"/>
      <c r="N189" s="435"/>
      <c r="O189" s="359"/>
      <c r="P189" s="360"/>
      <c r="Q189" s="435"/>
      <c r="R189" s="359"/>
      <c r="S189" s="360"/>
      <c r="T189" s="405">
        <f t="shared" si="75"/>
        <v>0</v>
      </c>
      <c r="U189" s="406">
        <f t="shared" si="76"/>
        <v>0</v>
      </c>
      <c r="V189" s="406">
        <f t="shared" si="77"/>
        <v>0</v>
      </c>
      <c r="W189" s="406">
        <f t="shared" si="78"/>
        <v>0</v>
      </c>
      <c r="X189" s="407">
        <f t="shared" si="79"/>
        <v>0</v>
      </c>
      <c r="Y189" s="1720"/>
      <c r="Z189" s="522"/>
      <c r="AA189" s="1571"/>
    </row>
    <row r="190" spans="1:27" ht="24.95" customHeight="1" x14ac:dyDescent="0.2">
      <c r="A190" s="1728" t="s">
        <v>322</v>
      </c>
      <c r="B190" s="1731" t="s">
        <v>879</v>
      </c>
      <c r="C190" s="1731" t="s">
        <v>330</v>
      </c>
      <c r="D190" s="1551" t="s">
        <v>498</v>
      </c>
      <c r="E190" s="1551" t="s">
        <v>331</v>
      </c>
      <c r="F190" s="1553" t="s">
        <v>332</v>
      </c>
      <c r="G190" s="295" t="s">
        <v>600</v>
      </c>
      <c r="H190" s="227"/>
      <c r="I190" s="227"/>
      <c r="J190" s="242"/>
      <c r="K190" s="226"/>
      <c r="L190" s="227"/>
      <c r="M190" s="242"/>
      <c r="N190" s="226"/>
      <c r="O190" s="227"/>
      <c r="P190" s="242"/>
      <c r="Q190" s="226"/>
      <c r="R190" s="227">
        <v>1</v>
      </c>
      <c r="S190" s="242"/>
      <c r="T190" s="221">
        <f t="shared" ref="T190:T201" si="80">SUM(H190:J190)</f>
        <v>0</v>
      </c>
      <c r="U190" s="222">
        <f t="shared" ref="U190:U201" si="81">SUM(K190:M190)</f>
        <v>0</v>
      </c>
      <c r="V190" s="222">
        <f t="shared" ref="V190:V201" si="82">SUM(N190:P190)</f>
        <v>0</v>
      </c>
      <c r="W190" s="222">
        <f t="shared" ref="W190:W201" si="83">SUM(Q190:S190)</f>
        <v>1</v>
      </c>
      <c r="X190" s="266">
        <f t="shared" ref="X190:X201" si="84">MAX(T190:W190)</f>
        <v>1</v>
      </c>
      <c r="Y190" s="1718" t="s">
        <v>333</v>
      </c>
      <c r="Z190" s="522"/>
      <c r="AA190" s="1572">
        <v>89</v>
      </c>
    </row>
    <row r="191" spans="1:27" ht="24.95" customHeight="1" thickBot="1" x14ac:dyDescent="0.25">
      <c r="A191" s="1729"/>
      <c r="B191" s="1732"/>
      <c r="C191" s="1732"/>
      <c r="D191" s="1711"/>
      <c r="E191" s="1711"/>
      <c r="F191" s="1723"/>
      <c r="G191" s="361" t="s">
        <v>601</v>
      </c>
      <c r="H191" s="362"/>
      <c r="I191" s="362"/>
      <c r="J191" s="363"/>
      <c r="K191" s="436"/>
      <c r="L191" s="362"/>
      <c r="M191" s="363"/>
      <c r="N191" s="436"/>
      <c r="O191" s="362"/>
      <c r="P191" s="363"/>
      <c r="Q191" s="436"/>
      <c r="R191" s="362"/>
      <c r="S191" s="363"/>
      <c r="T191" s="408">
        <f t="shared" si="80"/>
        <v>0</v>
      </c>
      <c r="U191" s="409">
        <f t="shared" si="81"/>
        <v>0</v>
      </c>
      <c r="V191" s="409">
        <f t="shared" si="82"/>
        <v>0</v>
      </c>
      <c r="W191" s="409">
        <f t="shared" si="83"/>
        <v>0</v>
      </c>
      <c r="X191" s="410">
        <f t="shared" si="84"/>
        <v>0</v>
      </c>
      <c r="Y191" s="1719"/>
      <c r="Z191" s="522"/>
      <c r="AA191" s="1571"/>
    </row>
    <row r="192" spans="1:27" ht="24.95" customHeight="1" x14ac:dyDescent="0.2">
      <c r="A192" s="1729"/>
      <c r="B192" s="1732"/>
      <c r="C192" s="1732"/>
      <c r="D192" s="1721" t="s">
        <v>334</v>
      </c>
      <c r="E192" s="1721" t="s">
        <v>335</v>
      </c>
      <c r="F192" s="1722" t="s">
        <v>336</v>
      </c>
      <c r="G192" s="319" t="s">
        <v>600</v>
      </c>
      <c r="H192" s="320"/>
      <c r="I192" s="320"/>
      <c r="J192" s="321"/>
      <c r="K192" s="423"/>
      <c r="L192" s="320"/>
      <c r="M192" s="321"/>
      <c r="N192" s="423"/>
      <c r="O192" s="320"/>
      <c r="P192" s="321"/>
      <c r="Q192" s="423">
        <v>1</v>
      </c>
      <c r="R192" s="320"/>
      <c r="S192" s="321"/>
      <c r="T192" s="411">
        <f t="shared" si="80"/>
        <v>0</v>
      </c>
      <c r="U192" s="412">
        <f t="shared" si="81"/>
        <v>0</v>
      </c>
      <c r="V192" s="412">
        <f t="shared" si="82"/>
        <v>0</v>
      </c>
      <c r="W192" s="412">
        <f t="shared" si="83"/>
        <v>1</v>
      </c>
      <c r="X192" s="413">
        <f t="shared" si="84"/>
        <v>1</v>
      </c>
      <c r="Y192" s="1719"/>
      <c r="Z192" s="522"/>
      <c r="AA192" s="1572">
        <v>90</v>
      </c>
    </row>
    <row r="193" spans="1:27" ht="24.95" customHeight="1" thickBot="1" x14ac:dyDescent="0.25">
      <c r="A193" s="1729"/>
      <c r="B193" s="1732"/>
      <c r="C193" s="1732"/>
      <c r="D193" s="1711"/>
      <c r="E193" s="1711"/>
      <c r="F193" s="1723"/>
      <c r="G193" s="361" t="s">
        <v>601</v>
      </c>
      <c r="H193" s="362"/>
      <c r="I193" s="362"/>
      <c r="J193" s="363"/>
      <c r="K193" s="436"/>
      <c r="L193" s="362"/>
      <c r="M193" s="363"/>
      <c r="N193" s="436"/>
      <c r="O193" s="362"/>
      <c r="P193" s="363"/>
      <c r="Q193" s="436"/>
      <c r="R193" s="362"/>
      <c r="S193" s="363"/>
      <c r="T193" s="408">
        <f t="shared" si="80"/>
        <v>0</v>
      </c>
      <c r="U193" s="409">
        <f t="shared" si="81"/>
        <v>0</v>
      </c>
      <c r="V193" s="409">
        <f t="shared" si="82"/>
        <v>0</v>
      </c>
      <c r="W193" s="409">
        <f t="shared" si="83"/>
        <v>0</v>
      </c>
      <c r="X193" s="410">
        <f t="shared" si="84"/>
        <v>0</v>
      </c>
      <c r="Y193" s="1719"/>
      <c r="Z193" s="522"/>
      <c r="AA193" s="1571"/>
    </row>
    <row r="194" spans="1:27" ht="24.95" customHeight="1" x14ac:dyDescent="0.2">
      <c r="A194" s="1729"/>
      <c r="B194" s="1732"/>
      <c r="C194" s="1732"/>
      <c r="D194" s="1721" t="s">
        <v>337</v>
      </c>
      <c r="E194" s="1721" t="s">
        <v>338</v>
      </c>
      <c r="F194" s="1722" t="s">
        <v>339</v>
      </c>
      <c r="G194" s="319" t="s">
        <v>600</v>
      </c>
      <c r="H194" s="320"/>
      <c r="I194" s="320"/>
      <c r="J194" s="321"/>
      <c r="K194" s="423"/>
      <c r="L194" s="320"/>
      <c r="M194" s="321"/>
      <c r="N194" s="423"/>
      <c r="O194" s="320"/>
      <c r="P194" s="321"/>
      <c r="Q194" s="423"/>
      <c r="R194" s="320">
        <v>1</v>
      </c>
      <c r="S194" s="321"/>
      <c r="T194" s="411">
        <f t="shared" si="80"/>
        <v>0</v>
      </c>
      <c r="U194" s="412">
        <f t="shared" si="81"/>
        <v>0</v>
      </c>
      <c r="V194" s="412">
        <f t="shared" si="82"/>
        <v>0</v>
      </c>
      <c r="W194" s="412">
        <f t="shared" si="83"/>
        <v>1</v>
      </c>
      <c r="X194" s="413">
        <f t="shared" si="84"/>
        <v>1</v>
      </c>
      <c r="Y194" s="1719"/>
      <c r="Z194" s="522"/>
      <c r="AA194" s="1572">
        <v>91</v>
      </c>
    </row>
    <row r="195" spans="1:27" ht="24.95" customHeight="1" thickBot="1" x14ac:dyDescent="0.25">
      <c r="A195" s="1729"/>
      <c r="B195" s="1732"/>
      <c r="C195" s="1732"/>
      <c r="D195" s="1711"/>
      <c r="E195" s="1711"/>
      <c r="F195" s="1723"/>
      <c r="G195" s="361" t="s">
        <v>601</v>
      </c>
      <c r="H195" s="362"/>
      <c r="I195" s="362"/>
      <c r="J195" s="363"/>
      <c r="K195" s="436"/>
      <c r="L195" s="362"/>
      <c r="M195" s="363"/>
      <c r="N195" s="436"/>
      <c r="O195" s="362"/>
      <c r="P195" s="363"/>
      <c r="Q195" s="436"/>
      <c r="R195" s="362"/>
      <c r="S195" s="363"/>
      <c r="T195" s="408">
        <f t="shared" si="80"/>
        <v>0</v>
      </c>
      <c r="U195" s="409">
        <f t="shared" si="81"/>
        <v>0</v>
      </c>
      <c r="V195" s="409">
        <f t="shared" si="82"/>
        <v>0</v>
      </c>
      <c r="W195" s="409">
        <f t="shared" si="83"/>
        <v>0</v>
      </c>
      <c r="X195" s="410">
        <f t="shared" si="84"/>
        <v>0</v>
      </c>
      <c r="Y195" s="1719"/>
      <c r="Z195" s="522"/>
      <c r="AA195" s="1571"/>
    </row>
    <row r="196" spans="1:27" ht="24.95" customHeight="1" x14ac:dyDescent="0.2">
      <c r="A196" s="1729"/>
      <c r="B196" s="1732"/>
      <c r="C196" s="1732"/>
      <c r="D196" s="1721" t="s">
        <v>340</v>
      </c>
      <c r="E196" s="1721" t="s">
        <v>341</v>
      </c>
      <c r="F196" s="1722" t="s">
        <v>342</v>
      </c>
      <c r="G196" s="319" t="s">
        <v>600</v>
      </c>
      <c r="H196" s="320"/>
      <c r="I196" s="320"/>
      <c r="J196" s="321"/>
      <c r="K196" s="423"/>
      <c r="L196" s="320"/>
      <c r="M196" s="321"/>
      <c r="N196" s="423"/>
      <c r="O196" s="320"/>
      <c r="P196" s="321"/>
      <c r="Q196" s="423"/>
      <c r="R196" s="320"/>
      <c r="S196" s="321">
        <v>1</v>
      </c>
      <c r="T196" s="411">
        <f t="shared" si="80"/>
        <v>0</v>
      </c>
      <c r="U196" s="412">
        <f t="shared" si="81"/>
        <v>0</v>
      </c>
      <c r="V196" s="412">
        <f t="shared" si="82"/>
        <v>0</v>
      </c>
      <c r="W196" s="412">
        <f t="shared" si="83"/>
        <v>1</v>
      </c>
      <c r="X196" s="413">
        <f t="shared" si="84"/>
        <v>1</v>
      </c>
      <c r="Y196" s="1719"/>
      <c r="Z196" s="522"/>
      <c r="AA196" s="1572">
        <v>92</v>
      </c>
    </row>
    <row r="197" spans="1:27" ht="24.95" customHeight="1" thickBot="1" x14ac:dyDescent="0.25">
      <c r="A197" s="1729"/>
      <c r="B197" s="1732"/>
      <c r="C197" s="1732"/>
      <c r="D197" s="1552"/>
      <c r="E197" s="1552"/>
      <c r="F197" s="1554"/>
      <c r="G197" s="358" t="s">
        <v>601</v>
      </c>
      <c r="H197" s="359"/>
      <c r="I197" s="359"/>
      <c r="J197" s="360"/>
      <c r="K197" s="435"/>
      <c r="L197" s="359"/>
      <c r="M197" s="360"/>
      <c r="N197" s="435"/>
      <c r="O197" s="359"/>
      <c r="P197" s="360"/>
      <c r="Q197" s="435"/>
      <c r="R197" s="359"/>
      <c r="S197" s="360"/>
      <c r="T197" s="405">
        <f t="shared" si="80"/>
        <v>0</v>
      </c>
      <c r="U197" s="406">
        <f t="shared" si="81"/>
        <v>0</v>
      </c>
      <c r="V197" s="406">
        <f t="shared" si="82"/>
        <v>0</v>
      </c>
      <c r="W197" s="406">
        <f t="shared" si="83"/>
        <v>0</v>
      </c>
      <c r="X197" s="407">
        <f t="shared" si="84"/>
        <v>0</v>
      </c>
      <c r="Y197" s="1720"/>
      <c r="Z197" s="523"/>
      <c r="AA197" s="1571"/>
    </row>
    <row r="198" spans="1:27" ht="24.95" customHeight="1" x14ac:dyDescent="0.2">
      <c r="A198" s="1729"/>
      <c r="B198" s="1732"/>
      <c r="C198" s="1732"/>
      <c r="D198" s="1551" t="s">
        <v>499</v>
      </c>
      <c r="E198" s="1551" t="s">
        <v>501</v>
      </c>
      <c r="F198" s="1553" t="s">
        <v>343</v>
      </c>
      <c r="G198" s="295" t="s">
        <v>600</v>
      </c>
      <c r="H198" s="227"/>
      <c r="I198" s="227"/>
      <c r="J198" s="242"/>
      <c r="K198" s="226"/>
      <c r="L198" s="227"/>
      <c r="M198" s="242"/>
      <c r="N198" s="226"/>
      <c r="O198" s="227">
        <v>1</v>
      </c>
      <c r="P198" s="242"/>
      <c r="Q198" s="226"/>
      <c r="R198" s="227"/>
      <c r="S198" s="242"/>
      <c r="T198" s="221">
        <f t="shared" si="80"/>
        <v>0</v>
      </c>
      <c r="U198" s="222">
        <f t="shared" si="81"/>
        <v>0</v>
      </c>
      <c r="V198" s="222">
        <f t="shared" si="82"/>
        <v>1</v>
      </c>
      <c r="W198" s="222">
        <f t="shared" si="83"/>
        <v>0</v>
      </c>
      <c r="X198" s="266">
        <f t="shared" si="84"/>
        <v>1</v>
      </c>
      <c r="Y198" s="1737" t="s">
        <v>3</v>
      </c>
      <c r="Z198" s="513" t="s">
        <v>559</v>
      </c>
      <c r="AA198" s="1572">
        <v>93</v>
      </c>
    </row>
    <row r="199" spans="1:27" ht="24.95" customHeight="1" x14ac:dyDescent="0.2">
      <c r="A199" s="1729"/>
      <c r="B199" s="1732"/>
      <c r="C199" s="1732"/>
      <c r="D199" s="1711"/>
      <c r="E199" s="1711"/>
      <c r="F199" s="1723"/>
      <c r="G199" s="361" t="s">
        <v>601</v>
      </c>
      <c r="H199" s="362"/>
      <c r="I199" s="362"/>
      <c r="J199" s="363"/>
      <c r="K199" s="436"/>
      <c r="L199" s="362"/>
      <c r="M199" s="363"/>
      <c r="N199" s="436"/>
      <c r="O199" s="362"/>
      <c r="P199" s="363"/>
      <c r="Q199" s="436"/>
      <c r="R199" s="362"/>
      <c r="S199" s="363"/>
      <c r="T199" s="408">
        <f t="shared" si="80"/>
        <v>0</v>
      </c>
      <c r="U199" s="409">
        <f t="shared" si="81"/>
        <v>0</v>
      </c>
      <c r="V199" s="409">
        <f t="shared" si="82"/>
        <v>0</v>
      </c>
      <c r="W199" s="409">
        <f t="shared" si="83"/>
        <v>0</v>
      </c>
      <c r="X199" s="410">
        <f t="shared" si="84"/>
        <v>0</v>
      </c>
      <c r="Y199" s="1738"/>
      <c r="Z199" s="514"/>
      <c r="AA199" s="1576"/>
    </row>
    <row r="200" spans="1:27" ht="24.95" customHeight="1" x14ac:dyDescent="0.2">
      <c r="A200" s="1729"/>
      <c r="B200" s="1732"/>
      <c r="C200" s="1732"/>
      <c r="D200" s="1555" t="s">
        <v>345</v>
      </c>
      <c r="E200" s="1555" t="s">
        <v>346</v>
      </c>
      <c r="F200" s="1556" t="s">
        <v>347</v>
      </c>
      <c r="G200" s="299" t="s">
        <v>600</v>
      </c>
      <c r="H200" s="229"/>
      <c r="I200" s="229"/>
      <c r="J200" s="243"/>
      <c r="K200" s="228"/>
      <c r="L200" s="229"/>
      <c r="M200" s="243"/>
      <c r="N200" s="228"/>
      <c r="O200" s="229"/>
      <c r="P200" s="243">
        <v>1</v>
      </c>
      <c r="Q200" s="228"/>
      <c r="R200" s="229"/>
      <c r="S200" s="243"/>
      <c r="T200" s="215">
        <f t="shared" si="80"/>
        <v>0</v>
      </c>
      <c r="U200" s="216">
        <f t="shared" si="81"/>
        <v>0</v>
      </c>
      <c r="V200" s="216">
        <f t="shared" si="82"/>
        <v>1</v>
      </c>
      <c r="W200" s="216">
        <f t="shared" si="83"/>
        <v>0</v>
      </c>
      <c r="X200" s="367">
        <f t="shared" si="84"/>
        <v>1</v>
      </c>
      <c r="Y200" s="1738"/>
      <c r="Z200" s="514"/>
      <c r="AA200" s="1570">
        <v>94</v>
      </c>
    </row>
    <row r="201" spans="1:27" ht="24.95" customHeight="1" thickBot="1" x14ac:dyDescent="0.25">
      <c r="A201" s="1729"/>
      <c r="B201" s="1732"/>
      <c r="C201" s="1732"/>
      <c r="D201" s="1711"/>
      <c r="E201" s="1711"/>
      <c r="F201" s="1723"/>
      <c r="G201" s="358" t="s">
        <v>601</v>
      </c>
      <c r="H201" s="359"/>
      <c r="I201" s="359"/>
      <c r="J201" s="360"/>
      <c r="K201" s="435"/>
      <c r="L201" s="359"/>
      <c r="M201" s="360"/>
      <c r="N201" s="435"/>
      <c r="O201" s="359"/>
      <c r="P201" s="360"/>
      <c r="Q201" s="435"/>
      <c r="R201" s="359"/>
      <c r="S201" s="360"/>
      <c r="T201" s="405">
        <f t="shared" si="80"/>
        <v>0</v>
      </c>
      <c r="U201" s="406">
        <f t="shared" si="81"/>
        <v>0</v>
      </c>
      <c r="V201" s="406">
        <f t="shared" si="82"/>
        <v>0</v>
      </c>
      <c r="W201" s="406">
        <f t="shared" si="83"/>
        <v>0</v>
      </c>
      <c r="X201" s="407">
        <f t="shared" si="84"/>
        <v>0</v>
      </c>
      <c r="Y201" s="1739"/>
      <c r="Z201" s="515"/>
      <c r="AA201" s="1571"/>
    </row>
    <row r="202" spans="1:27" ht="24.95" customHeight="1" x14ac:dyDescent="0.2">
      <c r="A202" s="1729"/>
      <c r="B202" s="1732"/>
      <c r="C202" s="1732"/>
      <c r="D202" s="1551" t="s">
        <v>500</v>
      </c>
      <c r="E202" s="1551" t="s">
        <v>502</v>
      </c>
      <c r="F202" s="1553" t="s">
        <v>344</v>
      </c>
      <c r="G202" s="357" t="s">
        <v>600</v>
      </c>
      <c r="H202" s="231"/>
      <c r="I202" s="231"/>
      <c r="J202" s="244"/>
      <c r="K202" s="230"/>
      <c r="L202" s="231"/>
      <c r="M202" s="244"/>
      <c r="N202" s="230"/>
      <c r="O202" s="231"/>
      <c r="P202" s="244"/>
      <c r="Q202" s="230">
        <v>1</v>
      </c>
      <c r="R202" s="231"/>
      <c r="S202" s="244"/>
      <c r="T202" s="221">
        <f t="shared" ref="T202:T209" si="85">SUM(H202:J202)</f>
        <v>0</v>
      </c>
      <c r="U202" s="222">
        <f t="shared" ref="U202:U209" si="86">SUM(K202:M202)</f>
        <v>0</v>
      </c>
      <c r="V202" s="222">
        <f t="shared" ref="V202:V209" si="87">SUM(N202:P202)</f>
        <v>0</v>
      </c>
      <c r="W202" s="222">
        <f t="shared" ref="W202:W209" si="88">SUM(Q202:S202)</f>
        <v>1</v>
      </c>
      <c r="X202" s="266">
        <f t="shared" ref="X202:X209" si="89">MAX(T202:W202)</f>
        <v>1</v>
      </c>
      <c r="Y202" s="1734" t="s">
        <v>551</v>
      </c>
      <c r="Z202" s="518" t="s">
        <v>553</v>
      </c>
      <c r="AA202" s="1572">
        <v>95</v>
      </c>
    </row>
    <row r="203" spans="1:27" ht="24.95" customHeight="1" thickBot="1" x14ac:dyDescent="0.25">
      <c r="A203" s="1730"/>
      <c r="B203" s="1733"/>
      <c r="C203" s="1733"/>
      <c r="D203" s="1711"/>
      <c r="E203" s="1711"/>
      <c r="F203" s="1723"/>
      <c r="G203" s="358" t="s">
        <v>601</v>
      </c>
      <c r="H203" s="359"/>
      <c r="I203" s="359"/>
      <c r="J203" s="360"/>
      <c r="K203" s="435"/>
      <c r="L203" s="359"/>
      <c r="M203" s="360"/>
      <c r="N203" s="435"/>
      <c r="O203" s="359"/>
      <c r="P203" s="360"/>
      <c r="Q203" s="435"/>
      <c r="R203" s="359"/>
      <c r="S203" s="360"/>
      <c r="T203" s="408">
        <f t="shared" si="85"/>
        <v>0</v>
      </c>
      <c r="U203" s="409">
        <f t="shared" si="86"/>
        <v>0</v>
      </c>
      <c r="V203" s="409">
        <f t="shared" si="87"/>
        <v>0</v>
      </c>
      <c r="W203" s="409">
        <f t="shared" si="88"/>
        <v>0</v>
      </c>
      <c r="X203" s="410">
        <f t="shared" si="89"/>
        <v>0</v>
      </c>
      <c r="Y203" s="1736"/>
      <c r="Z203" s="519"/>
      <c r="AA203" s="1571"/>
    </row>
    <row r="204" spans="1:27" ht="24.95" customHeight="1" x14ac:dyDescent="0.2">
      <c r="A204" s="1707" t="s">
        <v>348</v>
      </c>
      <c r="B204" s="1724" t="s">
        <v>880</v>
      </c>
      <c r="C204" s="1551" t="s">
        <v>350</v>
      </c>
      <c r="D204" s="1551" t="s">
        <v>351</v>
      </c>
      <c r="E204" s="1551" t="s">
        <v>352</v>
      </c>
      <c r="F204" s="1553" t="s">
        <v>353</v>
      </c>
      <c r="G204" s="295" t="s">
        <v>600</v>
      </c>
      <c r="H204" s="227"/>
      <c r="I204" s="227"/>
      <c r="J204" s="242"/>
      <c r="K204" s="226"/>
      <c r="L204" s="227"/>
      <c r="M204" s="242"/>
      <c r="N204" s="226"/>
      <c r="O204" s="227"/>
      <c r="P204" s="242">
        <v>1</v>
      </c>
      <c r="Q204" s="226"/>
      <c r="R204" s="227"/>
      <c r="S204" s="242"/>
      <c r="T204" s="221">
        <f t="shared" si="85"/>
        <v>0</v>
      </c>
      <c r="U204" s="222">
        <f t="shared" si="86"/>
        <v>0</v>
      </c>
      <c r="V204" s="222">
        <f t="shared" si="87"/>
        <v>1</v>
      </c>
      <c r="W204" s="222">
        <f t="shared" si="88"/>
        <v>0</v>
      </c>
      <c r="X204" s="266">
        <f t="shared" si="89"/>
        <v>1</v>
      </c>
      <c r="Y204" s="1734" t="s">
        <v>497</v>
      </c>
      <c r="Z204" s="518" t="s">
        <v>560</v>
      </c>
      <c r="AA204" s="1572">
        <v>96</v>
      </c>
    </row>
    <row r="205" spans="1:27" ht="24.95" customHeight="1" x14ac:dyDescent="0.2">
      <c r="A205" s="1727"/>
      <c r="B205" s="1725"/>
      <c r="C205" s="1711"/>
      <c r="D205" s="1711"/>
      <c r="E205" s="1711"/>
      <c r="F205" s="1723"/>
      <c r="G205" s="361" t="s">
        <v>601</v>
      </c>
      <c r="H205" s="362"/>
      <c r="I205" s="362"/>
      <c r="J205" s="363"/>
      <c r="K205" s="436"/>
      <c r="L205" s="362"/>
      <c r="M205" s="363"/>
      <c r="N205" s="436"/>
      <c r="O205" s="362"/>
      <c r="P205" s="363"/>
      <c r="Q205" s="436"/>
      <c r="R205" s="362"/>
      <c r="S205" s="363"/>
      <c r="T205" s="408">
        <f t="shared" si="85"/>
        <v>0</v>
      </c>
      <c r="U205" s="409">
        <f t="shared" si="86"/>
        <v>0</v>
      </c>
      <c r="V205" s="409">
        <f t="shared" si="87"/>
        <v>0</v>
      </c>
      <c r="W205" s="409">
        <f t="shared" si="88"/>
        <v>0</v>
      </c>
      <c r="X205" s="410">
        <f t="shared" si="89"/>
        <v>0</v>
      </c>
      <c r="Y205" s="1735"/>
      <c r="Z205" s="520"/>
      <c r="AA205" s="1576"/>
    </row>
    <row r="206" spans="1:27" ht="24.95" customHeight="1" x14ac:dyDescent="0.2">
      <c r="A206" s="1727"/>
      <c r="B206" s="1725"/>
      <c r="C206" s="1721" t="s">
        <v>355</v>
      </c>
      <c r="D206" s="1721" t="s">
        <v>356</v>
      </c>
      <c r="E206" s="1721" t="s">
        <v>412</v>
      </c>
      <c r="F206" s="1722" t="s">
        <v>416</v>
      </c>
      <c r="G206" s="319" t="s">
        <v>600</v>
      </c>
      <c r="H206" s="320"/>
      <c r="I206" s="320"/>
      <c r="J206" s="321"/>
      <c r="K206" s="423"/>
      <c r="L206" s="320"/>
      <c r="M206" s="321"/>
      <c r="N206" s="423"/>
      <c r="O206" s="320"/>
      <c r="P206" s="321"/>
      <c r="Q206" s="423">
        <v>1</v>
      </c>
      <c r="R206" s="320"/>
      <c r="S206" s="321"/>
      <c r="T206" s="411">
        <f t="shared" si="85"/>
        <v>0</v>
      </c>
      <c r="U206" s="412">
        <f t="shared" si="86"/>
        <v>0</v>
      </c>
      <c r="V206" s="412">
        <f t="shared" si="87"/>
        <v>0</v>
      </c>
      <c r="W206" s="412">
        <f t="shared" si="88"/>
        <v>1</v>
      </c>
      <c r="X206" s="413">
        <f t="shared" si="89"/>
        <v>1</v>
      </c>
      <c r="Y206" s="1735"/>
      <c r="Z206" s="520"/>
      <c r="AA206" s="1570">
        <v>97</v>
      </c>
    </row>
    <row r="207" spans="1:27" ht="24.95" customHeight="1" x14ac:dyDescent="0.2">
      <c r="A207" s="1727"/>
      <c r="B207" s="1725"/>
      <c r="C207" s="1711"/>
      <c r="D207" s="1711"/>
      <c r="E207" s="1711"/>
      <c r="F207" s="1723"/>
      <c r="G207" s="361" t="s">
        <v>601</v>
      </c>
      <c r="H207" s="362"/>
      <c r="I207" s="362"/>
      <c r="J207" s="363"/>
      <c r="K207" s="436"/>
      <c r="L207" s="362"/>
      <c r="M207" s="363"/>
      <c r="N207" s="436"/>
      <c r="O207" s="362"/>
      <c r="P207" s="363"/>
      <c r="Q207" s="436"/>
      <c r="R207" s="362"/>
      <c r="S207" s="363"/>
      <c r="T207" s="408">
        <f t="shared" si="85"/>
        <v>0</v>
      </c>
      <c r="U207" s="409">
        <f t="shared" si="86"/>
        <v>0</v>
      </c>
      <c r="V207" s="409">
        <f t="shared" si="87"/>
        <v>0</v>
      </c>
      <c r="W207" s="409">
        <f t="shared" si="88"/>
        <v>0</v>
      </c>
      <c r="X207" s="410">
        <f t="shared" si="89"/>
        <v>0</v>
      </c>
      <c r="Y207" s="1735"/>
      <c r="Z207" s="520"/>
      <c r="AA207" s="1576"/>
    </row>
    <row r="208" spans="1:27" ht="24.95" customHeight="1" x14ac:dyDescent="0.2">
      <c r="A208" s="1727"/>
      <c r="B208" s="1725"/>
      <c r="C208" s="1555" t="s">
        <v>358</v>
      </c>
      <c r="D208" s="1555" t="s">
        <v>413</v>
      </c>
      <c r="E208" s="1555" t="s">
        <v>359</v>
      </c>
      <c r="F208" s="1556" t="s">
        <v>360</v>
      </c>
      <c r="G208" s="299" t="s">
        <v>600</v>
      </c>
      <c r="H208" s="229"/>
      <c r="I208" s="229"/>
      <c r="J208" s="243"/>
      <c r="K208" s="228"/>
      <c r="L208" s="229"/>
      <c r="M208" s="243"/>
      <c r="N208" s="228"/>
      <c r="O208" s="229">
        <v>1</v>
      </c>
      <c r="P208" s="243"/>
      <c r="Q208" s="228"/>
      <c r="R208" s="229"/>
      <c r="S208" s="243"/>
      <c r="T208" s="215">
        <f t="shared" si="85"/>
        <v>0</v>
      </c>
      <c r="U208" s="216">
        <f t="shared" si="86"/>
        <v>0</v>
      </c>
      <c r="V208" s="216">
        <f t="shared" si="87"/>
        <v>1</v>
      </c>
      <c r="W208" s="216">
        <f t="shared" si="88"/>
        <v>0</v>
      </c>
      <c r="X208" s="367">
        <f t="shared" si="89"/>
        <v>1</v>
      </c>
      <c r="Y208" s="1735"/>
      <c r="Z208" s="520"/>
      <c r="AA208" s="1570">
        <v>98</v>
      </c>
    </row>
    <row r="209" spans="1:27" ht="24.95" customHeight="1" thickBot="1" x14ac:dyDescent="0.25">
      <c r="A209" s="1708"/>
      <c r="B209" s="1726"/>
      <c r="C209" s="1552"/>
      <c r="D209" s="1552"/>
      <c r="E209" s="1552"/>
      <c r="F209" s="1554"/>
      <c r="G209" s="358" t="s">
        <v>601</v>
      </c>
      <c r="H209" s="359"/>
      <c r="I209" s="359"/>
      <c r="J209" s="360"/>
      <c r="K209" s="435"/>
      <c r="L209" s="359"/>
      <c r="M209" s="360"/>
      <c r="N209" s="435"/>
      <c r="O209" s="359"/>
      <c r="P209" s="360"/>
      <c r="Q209" s="435"/>
      <c r="R209" s="359"/>
      <c r="S209" s="360"/>
      <c r="T209" s="405">
        <f t="shared" si="85"/>
        <v>0</v>
      </c>
      <c r="U209" s="406">
        <f t="shared" si="86"/>
        <v>0</v>
      </c>
      <c r="V209" s="406">
        <f t="shared" si="87"/>
        <v>0</v>
      </c>
      <c r="W209" s="406">
        <f t="shared" si="88"/>
        <v>0</v>
      </c>
      <c r="X209" s="407">
        <f t="shared" si="89"/>
        <v>0</v>
      </c>
      <c r="Y209" s="1736"/>
      <c r="Z209" s="519"/>
      <c r="AA209" s="1571"/>
    </row>
    <row r="210" spans="1:27" ht="24.95" customHeight="1" x14ac:dyDescent="0.2">
      <c r="A210" s="1707" t="s">
        <v>362</v>
      </c>
      <c r="B210" s="1755" t="s">
        <v>362</v>
      </c>
      <c r="C210" s="1551" t="s">
        <v>518</v>
      </c>
      <c r="D210" s="1551" t="s">
        <v>521</v>
      </c>
      <c r="E210" s="1551" t="s">
        <v>363</v>
      </c>
      <c r="F210" s="1553" t="s">
        <v>519</v>
      </c>
      <c r="G210" s="295" t="s">
        <v>600</v>
      </c>
      <c r="H210" s="227"/>
      <c r="I210" s="227"/>
      <c r="J210" s="242"/>
      <c r="K210" s="226"/>
      <c r="L210" s="227"/>
      <c r="M210" s="242"/>
      <c r="N210" s="226"/>
      <c r="O210" s="227"/>
      <c r="P210" s="242"/>
      <c r="Q210" s="226"/>
      <c r="R210" s="227">
        <v>1</v>
      </c>
      <c r="S210" s="242"/>
      <c r="T210" s="221">
        <f t="shared" ref="T210:T219" si="90">SUM(H210:J210)</f>
        <v>0</v>
      </c>
      <c r="U210" s="222">
        <f t="shared" ref="U210:U219" si="91">SUM(K210:M210)</f>
        <v>0</v>
      </c>
      <c r="V210" s="222">
        <f t="shared" ref="V210:V219" si="92">SUM(N210:P210)</f>
        <v>0</v>
      </c>
      <c r="W210" s="222">
        <f t="shared" ref="W210:W219" si="93">SUM(Q210:S210)</f>
        <v>1</v>
      </c>
      <c r="X210" s="266">
        <f t="shared" ref="X210:X219" si="94">MAX(T210:W210)</f>
        <v>1</v>
      </c>
      <c r="Y210" s="1734" t="s">
        <v>364</v>
      </c>
      <c r="Z210" s="513" t="s">
        <v>557</v>
      </c>
      <c r="AA210" s="1572">
        <v>99</v>
      </c>
    </row>
    <row r="211" spans="1:27" ht="24.95" customHeight="1" thickBot="1" x14ac:dyDescent="0.25">
      <c r="A211" s="1727"/>
      <c r="B211" s="1756"/>
      <c r="C211" s="1552"/>
      <c r="D211" s="1552"/>
      <c r="E211" s="1552"/>
      <c r="F211" s="1554"/>
      <c r="G211" s="358" t="s">
        <v>601</v>
      </c>
      <c r="H211" s="359"/>
      <c r="I211" s="359"/>
      <c r="J211" s="360"/>
      <c r="K211" s="435"/>
      <c r="L211" s="359"/>
      <c r="M211" s="360"/>
      <c r="N211" s="435"/>
      <c r="O211" s="359"/>
      <c r="P211" s="360"/>
      <c r="Q211" s="435"/>
      <c r="R211" s="359"/>
      <c r="S211" s="360"/>
      <c r="T211" s="405">
        <f t="shared" si="90"/>
        <v>0</v>
      </c>
      <c r="U211" s="406">
        <f t="shared" si="91"/>
        <v>0</v>
      </c>
      <c r="V211" s="406">
        <f t="shared" si="92"/>
        <v>0</v>
      </c>
      <c r="W211" s="406">
        <f t="shared" si="93"/>
        <v>0</v>
      </c>
      <c r="X211" s="407">
        <f t="shared" si="94"/>
        <v>0</v>
      </c>
      <c r="Y211" s="1736"/>
      <c r="Z211" s="514"/>
      <c r="AA211" s="1571"/>
    </row>
    <row r="212" spans="1:27" ht="24.95" customHeight="1" x14ac:dyDescent="0.2">
      <c r="A212" s="1727"/>
      <c r="B212" s="1756"/>
      <c r="C212" s="1551" t="s">
        <v>512</v>
      </c>
      <c r="D212" s="1551" t="s">
        <v>517</v>
      </c>
      <c r="E212" s="1551" t="s">
        <v>515</v>
      </c>
      <c r="F212" s="1553" t="s">
        <v>516</v>
      </c>
      <c r="G212" s="295" t="s">
        <v>600</v>
      </c>
      <c r="H212" s="227"/>
      <c r="I212" s="227"/>
      <c r="J212" s="242"/>
      <c r="K212" s="228"/>
      <c r="L212" s="229"/>
      <c r="M212" s="243"/>
      <c r="N212" s="228">
        <v>1</v>
      </c>
      <c r="O212" s="229"/>
      <c r="P212" s="243"/>
      <c r="Q212" s="228"/>
      <c r="R212" s="229"/>
      <c r="S212" s="243"/>
      <c r="T212" s="215">
        <f t="shared" si="90"/>
        <v>0</v>
      </c>
      <c r="U212" s="216">
        <f t="shared" si="91"/>
        <v>0</v>
      </c>
      <c r="V212" s="216">
        <f t="shared" si="92"/>
        <v>1</v>
      </c>
      <c r="W212" s="216">
        <f t="shared" si="93"/>
        <v>0</v>
      </c>
      <c r="X212" s="367">
        <f t="shared" si="94"/>
        <v>1</v>
      </c>
      <c r="Y212" s="1734" t="s">
        <v>365</v>
      </c>
      <c r="Z212" s="514"/>
      <c r="AA212" s="1572">
        <v>100</v>
      </c>
    </row>
    <row r="213" spans="1:27" ht="24.95" customHeight="1" thickBot="1" x14ac:dyDescent="0.25">
      <c r="A213" s="1727"/>
      <c r="B213" s="1756"/>
      <c r="C213" s="1552"/>
      <c r="D213" s="1552"/>
      <c r="E213" s="1552"/>
      <c r="F213" s="1554"/>
      <c r="G213" s="358" t="s">
        <v>601</v>
      </c>
      <c r="H213" s="359"/>
      <c r="I213" s="359"/>
      <c r="J213" s="360"/>
      <c r="K213" s="435"/>
      <c r="L213" s="359"/>
      <c r="M213" s="360"/>
      <c r="N213" s="435"/>
      <c r="O213" s="359"/>
      <c r="P213" s="360"/>
      <c r="Q213" s="435"/>
      <c r="R213" s="359"/>
      <c r="S213" s="360"/>
      <c r="T213" s="405">
        <f t="shared" si="90"/>
        <v>0</v>
      </c>
      <c r="U213" s="406">
        <f t="shared" si="91"/>
        <v>0</v>
      </c>
      <c r="V213" s="406">
        <f t="shared" si="92"/>
        <v>0</v>
      </c>
      <c r="W213" s="406">
        <f t="shared" si="93"/>
        <v>0</v>
      </c>
      <c r="X213" s="407">
        <f t="shared" si="94"/>
        <v>0</v>
      </c>
      <c r="Y213" s="1736"/>
      <c r="Z213" s="514"/>
      <c r="AA213" s="1571"/>
    </row>
    <row r="214" spans="1:27" ht="24.95" customHeight="1" x14ac:dyDescent="0.2">
      <c r="A214" s="1727"/>
      <c r="B214" s="1756"/>
      <c r="C214" s="1555" t="s">
        <v>366</v>
      </c>
      <c r="D214" s="1555" t="s">
        <v>367</v>
      </c>
      <c r="E214" s="1555" t="s">
        <v>368</v>
      </c>
      <c r="F214" s="1556" t="s">
        <v>369</v>
      </c>
      <c r="G214" s="299" t="s">
        <v>600</v>
      </c>
      <c r="H214" s="229"/>
      <c r="I214" s="229"/>
      <c r="J214" s="243"/>
      <c r="K214" s="228"/>
      <c r="L214" s="229"/>
      <c r="M214" s="243"/>
      <c r="N214" s="228"/>
      <c r="O214" s="229">
        <v>1</v>
      </c>
      <c r="P214" s="243"/>
      <c r="Q214" s="228"/>
      <c r="R214" s="229"/>
      <c r="S214" s="243"/>
      <c r="T214" s="215">
        <f t="shared" si="90"/>
        <v>0</v>
      </c>
      <c r="U214" s="216">
        <f t="shared" si="91"/>
        <v>0</v>
      </c>
      <c r="V214" s="216">
        <f t="shared" si="92"/>
        <v>1</v>
      </c>
      <c r="W214" s="216">
        <f t="shared" si="93"/>
        <v>0</v>
      </c>
      <c r="X214" s="367">
        <f t="shared" si="94"/>
        <v>1</v>
      </c>
      <c r="Y214" s="1734" t="s">
        <v>414</v>
      </c>
      <c r="Z214" s="514"/>
      <c r="AA214" s="1572">
        <v>101</v>
      </c>
    </row>
    <row r="215" spans="1:27" ht="24.95" customHeight="1" thickBot="1" x14ac:dyDescent="0.25">
      <c r="A215" s="1708"/>
      <c r="B215" s="1757"/>
      <c r="C215" s="1552"/>
      <c r="D215" s="1552"/>
      <c r="E215" s="1552"/>
      <c r="F215" s="1554"/>
      <c r="G215" s="358" t="s">
        <v>601</v>
      </c>
      <c r="H215" s="359"/>
      <c r="I215" s="359"/>
      <c r="J215" s="360"/>
      <c r="K215" s="435"/>
      <c r="L215" s="359"/>
      <c r="M215" s="360"/>
      <c r="N215" s="435"/>
      <c r="O215" s="359"/>
      <c r="P215" s="360"/>
      <c r="Q215" s="435"/>
      <c r="R215" s="359"/>
      <c r="S215" s="360"/>
      <c r="T215" s="405">
        <f t="shared" si="90"/>
        <v>0</v>
      </c>
      <c r="U215" s="406">
        <f t="shared" si="91"/>
        <v>0</v>
      </c>
      <c r="V215" s="406">
        <f t="shared" si="92"/>
        <v>0</v>
      </c>
      <c r="W215" s="406">
        <f t="shared" si="93"/>
        <v>0</v>
      </c>
      <c r="X215" s="407">
        <f t="shared" si="94"/>
        <v>0</v>
      </c>
      <c r="Y215" s="1736"/>
      <c r="Z215" s="514"/>
      <c r="AA215" s="1571"/>
    </row>
    <row r="216" spans="1:27" ht="24.95" customHeight="1" x14ac:dyDescent="0.2">
      <c r="A216" s="1728" t="s">
        <v>504</v>
      </c>
      <c r="B216" s="1758" t="s">
        <v>929</v>
      </c>
      <c r="C216" s="1758" t="s">
        <v>372</v>
      </c>
      <c r="D216" s="1551" t="s">
        <v>373</v>
      </c>
      <c r="E216" s="1551" t="s">
        <v>373</v>
      </c>
      <c r="F216" s="1556" t="s">
        <v>369</v>
      </c>
      <c r="G216" s="299" t="s">
        <v>600</v>
      </c>
      <c r="H216" s="229"/>
      <c r="I216" s="229"/>
      <c r="J216" s="243"/>
      <c r="K216" s="228"/>
      <c r="L216" s="229"/>
      <c r="M216" s="243"/>
      <c r="N216" s="228"/>
      <c r="O216" s="229"/>
      <c r="P216" s="243">
        <v>1</v>
      </c>
      <c r="Q216" s="228"/>
      <c r="R216" s="229"/>
      <c r="S216" s="243"/>
      <c r="T216" s="215">
        <f t="shared" si="90"/>
        <v>0</v>
      </c>
      <c r="U216" s="216">
        <f t="shared" si="91"/>
        <v>0</v>
      </c>
      <c r="V216" s="216">
        <f t="shared" si="92"/>
        <v>1</v>
      </c>
      <c r="W216" s="216">
        <f t="shared" si="93"/>
        <v>0</v>
      </c>
      <c r="X216" s="367">
        <f t="shared" si="94"/>
        <v>1</v>
      </c>
      <c r="Y216" s="1734" t="s">
        <v>513</v>
      </c>
      <c r="Z216" s="514"/>
      <c r="AA216" s="1572">
        <v>102</v>
      </c>
    </row>
    <row r="217" spans="1:27" ht="24.95" customHeight="1" thickBot="1" x14ac:dyDescent="0.25">
      <c r="A217" s="1730"/>
      <c r="B217" s="1759"/>
      <c r="C217" s="1759"/>
      <c r="D217" s="1552"/>
      <c r="E217" s="1552"/>
      <c r="F217" s="1554"/>
      <c r="G217" s="358" t="s">
        <v>601</v>
      </c>
      <c r="H217" s="359"/>
      <c r="I217" s="359"/>
      <c r="J217" s="360"/>
      <c r="K217" s="435"/>
      <c r="L217" s="359"/>
      <c r="M217" s="360"/>
      <c r="N217" s="435"/>
      <c r="O217" s="359"/>
      <c r="P217" s="360"/>
      <c r="Q217" s="435"/>
      <c r="R217" s="359"/>
      <c r="S217" s="360"/>
      <c r="T217" s="405">
        <f t="shared" si="90"/>
        <v>0</v>
      </c>
      <c r="U217" s="406">
        <f t="shared" si="91"/>
        <v>0</v>
      </c>
      <c r="V217" s="406">
        <f t="shared" si="92"/>
        <v>0</v>
      </c>
      <c r="W217" s="406">
        <f t="shared" si="93"/>
        <v>0</v>
      </c>
      <c r="X217" s="407">
        <f t="shared" si="94"/>
        <v>0</v>
      </c>
      <c r="Y217" s="1736"/>
      <c r="Z217" s="515"/>
      <c r="AA217" s="1571"/>
    </row>
    <row r="218" spans="1:27" ht="24.95" customHeight="1" x14ac:dyDescent="0.2">
      <c r="A218" s="1744" t="s">
        <v>375</v>
      </c>
      <c r="B218" s="1760" t="s">
        <v>376</v>
      </c>
      <c r="C218" s="1551" t="s">
        <v>377</v>
      </c>
      <c r="D218" s="1551" t="s">
        <v>378</v>
      </c>
      <c r="E218" s="1551" t="s">
        <v>379</v>
      </c>
      <c r="F218" s="1553" t="s">
        <v>380</v>
      </c>
      <c r="G218" s="295" t="s">
        <v>600</v>
      </c>
      <c r="H218" s="227"/>
      <c r="I218" s="227"/>
      <c r="J218" s="242"/>
      <c r="K218" s="226"/>
      <c r="L218" s="227"/>
      <c r="M218" s="242"/>
      <c r="N218" s="226"/>
      <c r="O218" s="227"/>
      <c r="P218" s="242"/>
      <c r="Q218" s="226">
        <v>1</v>
      </c>
      <c r="R218" s="227"/>
      <c r="S218" s="242"/>
      <c r="T218" s="221">
        <f t="shared" si="90"/>
        <v>0</v>
      </c>
      <c r="U218" s="222">
        <f t="shared" si="91"/>
        <v>0</v>
      </c>
      <c r="V218" s="222">
        <f t="shared" si="92"/>
        <v>0</v>
      </c>
      <c r="W218" s="222">
        <f t="shared" si="93"/>
        <v>1</v>
      </c>
      <c r="X218" s="266">
        <f t="shared" si="94"/>
        <v>1</v>
      </c>
      <c r="Y218" s="1737" t="s">
        <v>381</v>
      </c>
      <c r="Z218" s="513" t="s">
        <v>564</v>
      </c>
      <c r="AA218" s="1572">
        <v>103</v>
      </c>
    </row>
    <row r="219" spans="1:27" ht="24.95" customHeight="1" x14ac:dyDescent="0.2">
      <c r="A219" s="1744"/>
      <c r="B219" s="1761"/>
      <c r="C219" s="1711"/>
      <c r="D219" s="1711"/>
      <c r="E219" s="1711"/>
      <c r="F219" s="1723"/>
      <c r="G219" s="361" t="s">
        <v>601</v>
      </c>
      <c r="H219" s="362"/>
      <c r="I219" s="362"/>
      <c r="J219" s="363"/>
      <c r="K219" s="436"/>
      <c r="L219" s="362"/>
      <c r="M219" s="363"/>
      <c r="N219" s="436"/>
      <c r="O219" s="362"/>
      <c r="P219" s="363"/>
      <c r="Q219" s="436"/>
      <c r="R219" s="362"/>
      <c r="S219" s="363"/>
      <c r="T219" s="408">
        <f t="shared" si="90"/>
        <v>0</v>
      </c>
      <c r="U219" s="409">
        <f t="shared" si="91"/>
        <v>0</v>
      </c>
      <c r="V219" s="409">
        <f t="shared" si="92"/>
        <v>0</v>
      </c>
      <c r="W219" s="409">
        <f t="shared" si="93"/>
        <v>0</v>
      </c>
      <c r="X219" s="410">
        <f t="shared" si="94"/>
        <v>0</v>
      </c>
      <c r="Y219" s="1738"/>
      <c r="Z219" s="514"/>
      <c r="AA219" s="1576"/>
    </row>
    <row r="220" spans="1:27" ht="24.95" customHeight="1" x14ac:dyDescent="0.2">
      <c r="A220" s="1744"/>
      <c r="B220" s="1761"/>
      <c r="C220" s="1555" t="s">
        <v>382</v>
      </c>
      <c r="D220" s="1555" t="s">
        <v>383</v>
      </c>
      <c r="E220" s="1555" t="s">
        <v>384</v>
      </c>
      <c r="F220" s="1556" t="s">
        <v>415</v>
      </c>
      <c r="G220" s="299" t="s">
        <v>600</v>
      </c>
      <c r="H220" s="229"/>
      <c r="I220" s="229"/>
      <c r="J220" s="243"/>
      <c r="K220" s="228"/>
      <c r="L220" s="229"/>
      <c r="M220" s="243"/>
      <c r="N220" s="228"/>
      <c r="O220" s="229"/>
      <c r="P220" s="243"/>
      <c r="Q220" s="228"/>
      <c r="R220" s="229">
        <v>1</v>
      </c>
      <c r="S220" s="243"/>
      <c r="T220" s="215">
        <f t="shared" ref="T220:T233" si="95">SUM(H220:J220)</f>
        <v>0</v>
      </c>
      <c r="U220" s="216">
        <f t="shared" ref="U220:U233" si="96">SUM(K220:M220)</f>
        <v>0</v>
      </c>
      <c r="V220" s="216">
        <f t="shared" ref="V220:V233" si="97">SUM(N220:P220)</f>
        <v>0</v>
      </c>
      <c r="W220" s="216">
        <f t="shared" ref="W220:W233" si="98">SUM(Q220:S220)</f>
        <v>1</v>
      </c>
      <c r="X220" s="367">
        <f t="shared" ref="X220:X233" si="99">MAX(T220:W220)</f>
        <v>1</v>
      </c>
      <c r="Y220" s="1738"/>
      <c r="Z220" s="514"/>
      <c r="AA220" s="1570">
        <v>104</v>
      </c>
    </row>
    <row r="221" spans="1:27" ht="24.95" customHeight="1" thickBot="1" x14ac:dyDescent="0.25">
      <c r="A221" s="1744"/>
      <c r="B221" s="1762"/>
      <c r="C221" s="1552"/>
      <c r="D221" s="1552"/>
      <c r="E221" s="1552"/>
      <c r="F221" s="1554"/>
      <c r="G221" s="358" t="s">
        <v>601</v>
      </c>
      <c r="H221" s="359"/>
      <c r="I221" s="359"/>
      <c r="J221" s="360"/>
      <c r="K221" s="435"/>
      <c r="L221" s="359"/>
      <c r="M221" s="360"/>
      <c r="N221" s="435"/>
      <c r="O221" s="359"/>
      <c r="P221" s="360"/>
      <c r="Q221" s="435"/>
      <c r="R221" s="359"/>
      <c r="S221" s="360"/>
      <c r="T221" s="405">
        <f t="shared" si="95"/>
        <v>0</v>
      </c>
      <c r="U221" s="406">
        <f t="shared" si="96"/>
        <v>0</v>
      </c>
      <c r="V221" s="406">
        <f t="shared" si="97"/>
        <v>0</v>
      </c>
      <c r="W221" s="406">
        <f t="shared" si="98"/>
        <v>0</v>
      </c>
      <c r="X221" s="407">
        <f t="shared" si="99"/>
        <v>0</v>
      </c>
      <c r="Y221" s="1739"/>
      <c r="Z221" s="515"/>
      <c r="AA221" s="1571"/>
    </row>
    <row r="222" spans="1:27" ht="24.95" customHeight="1" x14ac:dyDescent="0.2">
      <c r="A222" s="1744"/>
      <c r="B222" s="1746" t="s">
        <v>496</v>
      </c>
      <c r="C222" s="1749" t="s">
        <v>390</v>
      </c>
      <c r="D222" s="1749" t="s">
        <v>386</v>
      </c>
      <c r="E222" s="1749" t="s">
        <v>391</v>
      </c>
      <c r="F222" s="1752" t="s">
        <v>387</v>
      </c>
      <c r="G222" s="299" t="s">
        <v>600</v>
      </c>
      <c r="H222" s="229"/>
      <c r="I222" s="229"/>
      <c r="J222" s="243">
        <v>0.25</v>
      </c>
      <c r="K222" s="228"/>
      <c r="L222" s="229"/>
      <c r="M222" s="243">
        <v>0.5</v>
      </c>
      <c r="N222" s="228"/>
      <c r="O222" s="229"/>
      <c r="P222" s="243">
        <v>0.75</v>
      </c>
      <c r="Q222" s="228"/>
      <c r="R222" s="229"/>
      <c r="S222" s="243">
        <v>1</v>
      </c>
      <c r="T222" s="221">
        <f t="shared" si="95"/>
        <v>0.25</v>
      </c>
      <c r="U222" s="222">
        <f t="shared" si="96"/>
        <v>0.5</v>
      </c>
      <c r="V222" s="222">
        <f t="shared" si="97"/>
        <v>0.75</v>
      </c>
      <c r="W222" s="222">
        <f t="shared" si="98"/>
        <v>1</v>
      </c>
      <c r="X222" s="266">
        <f t="shared" si="99"/>
        <v>1</v>
      </c>
      <c r="Y222" s="1740" t="s">
        <v>973</v>
      </c>
      <c r="Z222" s="516" t="s">
        <v>565</v>
      </c>
      <c r="AA222" s="1572">
        <v>105</v>
      </c>
    </row>
    <row r="223" spans="1:27" ht="24.95" customHeight="1" x14ac:dyDescent="0.2">
      <c r="A223" s="1744"/>
      <c r="B223" s="1747"/>
      <c r="C223" s="1750"/>
      <c r="D223" s="1750"/>
      <c r="E223" s="1750"/>
      <c r="F223" s="1753"/>
      <c r="G223" s="361" t="s">
        <v>601</v>
      </c>
      <c r="H223" s="362"/>
      <c r="I223" s="362"/>
      <c r="J223" s="363"/>
      <c r="K223" s="436"/>
      <c r="L223" s="362"/>
      <c r="M223" s="363"/>
      <c r="N223" s="436"/>
      <c r="O223" s="362"/>
      <c r="P223" s="363"/>
      <c r="Q223" s="436"/>
      <c r="R223" s="362"/>
      <c r="S223" s="363"/>
      <c r="T223" s="408">
        <f t="shared" si="95"/>
        <v>0</v>
      </c>
      <c r="U223" s="409">
        <f t="shared" si="96"/>
        <v>0</v>
      </c>
      <c r="V223" s="409">
        <f t="shared" si="97"/>
        <v>0</v>
      </c>
      <c r="W223" s="409">
        <f t="shared" si="98"/>
        <v>0</v>
      </c>
      <c r="X223" s="410">
        <f t="shared" si="99"/>
        <v>0</v>
      </c>
      <c r="Y223" s="1741"/>
      <c r="Z223" s="517"/>
      <c r="AA223" s="1570"/>
    </row>
    <row r="224" spans="1:27" ht="24.95" customHeight="1" x14ac:dyDescent="0.2">
      <c r="A224" s="1744"/>
      <c r="B224" s="1747"/>
      <c r="C224" s="1750"/>
      <c r="D224" s="1750"/>
      <c r="E224" s="1750"/>
      <c r="F224" s="1753"/>
      <c r="G224" s="299" t="s">
        <v>600</v>
      </c>
      <c r="H224" s="229"/>
      <c r="I224" s="229"/>
      <c r="J224" s="243">
        <v>0.25</v>
      </c>
      <c r="K224" s="228"/>
      <c r="L224" s="229"/>
      <c r="M224" s="243">
        <v>0.5</v>
      </c>
      <c r="N224" s="228"/>
      <c r="O224" s="229"/>
      <c r="P224" s="243">
        <v>0.75</v>
      </c>
      <c r="Q224" s="228"/>
      <c r="R224" s="229"/>
      <c r="S224" s="243">
        <v>1</v>
      </c>
      <c r="T224" s="215">
        <f t="shared" si="95"/>
        <v>0.25</v>
      </c>
      <c r="U224" s="216">
        <f t="shared" si="96"/>
        <v>0.5</v>
      </c>
      <c r="V224" s="216">
        <f t="shared" si="97"/>
        <v>0.75</v>
      </c>
      <c r="W224" s="216">
        <f t="shared" si="98"/>
        <v>1</v>
      </c>
      <c r="X224" s="367">
        <f t="shared" si="99"/>
        <v>1</v>
      </c>
      <c r="Y224" s="1742" t="s">
        <v>974</v>
      </c>
      <c r="Z224" s="517"/>
      <c r="AA224" s="1570"/>
    </row>
    <row r="225" spans="1:27" ht="24.95" customHeight="1" x14ac:dyDescent="0.2">
      <c r="A225" s="1744"/>
      <c r="B225" s="1747"/>
      <c r="C225" s="1750"/>
      <c r="D225" s="1750"/>
      <c r="E225" s="1750"/>
      <c r="F225" s="1753"/>
      <c r="G225" s="361" t="s">
        <v>601</v>
      </c>
      <c r="H225" s="362"/>
      <c r="I225" s="362"/>
      <c r="J225" s="363"/>
      <c r="K225" s="436"/>
      <c r="L225" s="362"/>
      <c r="M225" s="363"/>
      <c r="N225" s="436"/>
      <c r="O225" s="362"/>
      <c r="P225" s="363"/>
      <c r="Q225" s="436"/>
      <c r="R225" s="362"/>
      <c r="S225" s="363"/>
      <c r="T225" s="408">
        <f t="shared" si="95"/>
        <v>0</v>
      </c>
      <c r="U225" s="409">
        <f t="shared" si="96"/>
        <v>0</v>
      </c>
      <c r="V225" s="409">
        <f t="shared" si="97"/>
        <v>0</v>
      </c>
      <c r="W225" s="409">
        <f t="shared" si="98"/>
        <v>0</v>
      </c>
      <c r="X225" s="410">
        <f t="shared" si="99"/>
        <v>0</v>
      </c>
      <c r="Y225" s="1741"/>
      <c r="Z225" s="517"/>
      <c r="AA225" s="1570"/>
    </row>
    <row r="226" spans="1:27" ht="24.95" customHeight="1" x14ac:dyDescent="0.2">
      <c r="A226" s="1744"/>
      <c r="B226" s="1747"/>
      <c r="C226" s="1750"/>
      <c r="D226" s="1750"/>
      <c r="E226" s="1750"/>
      <c r="F226" s="1753"/>
      <c r="G226" s="299" t="s">
        <v>600</v>
      </c>
      <c r="H226" s="229"/>
      <c r="I226" s="229"/>
      <c r="J226" s="243">
        <v>0.25</v>
      </c>
      <c r="K226" s="228"/>
      <c r="L226" s="229"/>
      <c r="M226" s="243">
        <v>0.5</v>
      </c>
      <c r="N226" s="228"/>
      <c r="O226" s="229"/>
      <c r="P226" s="243">
        <v>0.75</v>
      </c>
      <c r="Q226" s="228"/>
      <c r="R226" s="229"/>
      <c r="S226" s="243">
        <v>1</v>
      </c>
      <c r="T226" s="215">
        <f t="shared" si="95"/>
        <v>0.25</v>
      </c>
      <c r="U226" s="216">
        <f t="shared" si="96"/>
        <v>0.5</v>
      </c>
      <c r="V226" s="216">
        <f t="shared" si="97"/>
        <v>0.75</v>
      </c>
      <c r="W226" s="216">
        <f t="shared" si="98"/>
        <v>1</v>
      </c>
      <c r="X226" s="367">
        <f t="shared" si="99"/>
        <v>1</v>
      </c>
      <c r="Y226" s="1742" t="s">
        <v>975</v>
      </c>
      <c r="Z226" s="517"/>
      <c r="AA226" s="1570"/>
    </row>
    <row r="227" spans="1:27" ht="24.95" customHeight="1" x14ac:dyDescent="0.2">
      <c r="A227" s="1744"/>
      <c r="B227" s="1747"/>
      <c r="C227" s="1750"/>
      <c r="D227" s="1750"/>
      <c r="E227" s="1750"/>
      <c r="F227" s="1753"/>
      <c r="G227" s="361" t="s">
        <v>601</v>
      </c>
      <c r="H227" s="362"/>
      <c r="I227" s="362"/>
      <c r="J227" s="363"/>
      <c r="K227" s="436"/>
      <c r="L227" s="362"/>
      <c r="M227" s="363"/>
      <c r="N227" s="436"/>
      <c r="O227" s="362"/>
      <c r="P227" s="363"/>
      <c r="Q227" s="436"/>
      <c r="R227" s="362"/>
      <c r="S227" s="363"/>
      <c r="T227" s="408">
        <f t="shared" si="95"/>
        <v>0</v>
      </c>
      <c r="U227" s="409">
        <f t="shared" si="96"/>
        <v>0</v>
      </c>
      <c r="V227" s="409">
        <f t="shared" si="97"/>
        <v>0</v>
      </c>
      <c r="W227" s="409">
        <f t="shared" si="98"/>
        <v>0</v>
      </c>
      <c r="X227" s="410">
        <f t="shared" si="99"/>
        <v>0</v>
      </c>
      <c r="Y227" s="1741"/>
      <c r="Z227" s="517"/>
      <c r="AA227" s="1570"/>
    </row>
    <row r="228" spans="1:27" ht="24.95" customHeight="1" x14ac:dyDescent="0.2">
      <c r="A228" s="1744"/>
      <c r="B228" s="1747"/>
      <c r="C228" s="1750"/>
      <c r="D228" s="1750"/>
      <c r="E228" s="1750"/>
      <c r="F228" s="1753"/>
      <c r="G228" s="299" t="s">
        <v>600</v>
      </c>
      <c r="H228" s="229"/>
      <c r="I228" s="229"/>
      <c r="J228" s="243">
        <v>0.25</v>
      </c>
      <c r="K228" s="228"/>
      <c r="L228" s="229"/>
      <c r="M228" s="243">
        <v>0.5</v>
      </c>
      <c r="N228" s="228"/>
      <c r="O228" s="229"/>
      <c r="P228" s="243">
        <v>0.75</v>
      </c>
      <c r="Q228" s="228"/>
      <c r="R228" s="229"/>
      <c r="S228" s="243">
        <v>1</v>
      </c>
      <c r="T228" s="215">
        <f t="shared" si="95"/>
        <v>0.25</v>
      </c>
      <c r="U228" s="216">
        <f t="shared" si="96"/>
        <v>0.5</v>
      </c>
      <c r="V228" s="216">
        <f t="shared" si="97"/>
        <v>0.75</v>
      </c>
      <c r="W228" s="216">
        <f t="shared" si="98"/>
        <v>1</v>
      </c>
      <c r="X228" s="367">
        <f t="shared" si="99"/>
        <v>1</v>
      </c>
      <c r="Y228" s="1742" t="s">
        <v>976</v>
      </c>
      <c r="Z228" s="517"/>
      <c r="AA228" s="1570"/>
    </row>
    <row r="229" spans="1:27" ht="24.95" customHeight="1" x14ac:dyDescent="0.2">
      <c r="A229" s="1744"/>
      <c r="B229" s="1747"/>
      <c r="C229" s="1750"/>
      <c r="D229" s="1750"/>
      <c r="E229" s="1750"/>
      <c r="F229" s="1753"/>
      <c r="G229" s="361" t="s">
        <v>601</v>
      </c>
      <c r="H229" s="362"/>
      <c r="I229" s="362"/>
      <c r="J229" s="363"/>
      <c r="K229" s="436"/>
      <c r="L229" s="362"/>
      <c r="M229" s="363"/>
      <c r="N229" s="436"/>
      <c r="O229" s="362"/>
      <c r="P229" s="363"/>
      <c r="Q229" s="436"/>
      <c r="R229" s="362"/>
      <c r="S229" s="363"/>
      <c r="T229" s="408">
        <f t="shared" si="95"/>
        <v>0</v>
      </c>
      <c r="U229" s="409">
        <f t="shared" si="96"/>
        <v>0</v>
      </c>
      <c r="V229" s="409">
        <f t="shared" si="97"/>
        <v>0</v>
      </c>
      <c r="W229" s="409">
        <f t="shared" si="98"/>
        <v>0</v>
      </c>
      <c r="X229" s="410">
        <f t="shared" si="99"/>
        <v>0</v>
      </c>
      <c r="Y229" s="1741"/>
      <c r="Z229" s="517"/>
      <c r="AA229" s="1570"/>
    </row>
    <row r="230" spans="1:27" ht="24.95" customHeight="1" x14ac:dyDescent="0.2">
      <c r="A230" s="1744"/>
      <c r="B230" s="1747"/>
      <c r="C230" s="1750"/>
      <c r="D230" s="1750"/>
      <c r="E230" s="1750"/>
      <c r="F230" s="1753"/>
      <c r="G230" s="299" t="s">
        <v>600</v>
      </c>
      <c r="H230" s="229"/>
      <c r="I230" s="229"/>
      <c r="J230" s="243">
        <v>0.25</v>
      </c>
      <c r="K230" s="228"/>
      <c r="L230" s="229"/>
      <c r="M230" s="243">
        <v>0.5</v>
      </c>
      <c r="N230" s="228"/>
      <c r="O230" s="229"/>
      <c r="P230" s="243">
        <v>0.75</v>
      </c>
      <c r="Q230" s="228"/>
      <c r="R230" s="229"/>
      <c r="S230" s="243">
        <v>1</v>
      </c>
      <c r="T230" s="215">
        <f t="shared" si="95"/>
        <v>0.25</v>
      </c>
      <c r="U230" s="216">
        <f t="shared" si="96"/>
        <v>0.5</v>
      </c>
      <c r="V230" s="216">
        <f t="shared" si="97"/>
        <v>0.75</v>
      </c>
      <c r="W230" s="216">
        <f t="shared" si="98"/>
        <v>1</v>
      </c>
      <c r="X230" s="367">
        <f t="shared" si="99"/>
        <v>1</v>
      </c>
      <c r="Y230" s="1742" t="s">
        <v>977</v>
      </c>
      <c r="Z230" s="517"/>
      <c r="AA230" s="1570"/>
    </row>
    <row r="231" spans="1:27" ht="24.95" customHeight="1" x14ac:dyDescent="0.2">
      <c r="A231" s="1744"/>
      <c r="B231" s="1747"/>
      <c r="C231" s="1750"/>
      <c r="D231" s="1750"/>
      <c r="E231" s="1750"/>
      <c r="F231" s="1753"/>
      <c r="G231" s="361" t="s">
        <v>601</v>
      </c>
      <c r="H231" s="362"/>
      <c r="I231" s="362"/>
      <c r="J231" s="363"/>
      <c r="K231" s="436"/>
      <c r="L231" s="362"/>
      <c r="M231" s="363"/>
      <c r="N231" s="436"/>
      <c r="O231" s="362"/>
      <c r="P231" s="363"/>
      <c r="Q231" s="436"/>
      <c r="R231" s="362"/>
      <c r="S231" s="363"/>
      <c r="T231" s="408">
        <f t="shared" si="95"/>
        <v>0</v>
      </c>
      <c r="U231" s="409">
        <f t="shared" si="96"/>
        <v>0</v>
      </c>
      <c r="V231" s="409">
        <f t="shared" si="97"/>
        <v>0</v>
      </c>
      <c r="W231" s="409">
        <f t="shared" si="98"/>
        <v>0</v>
      </c>
      <c r="X231" s="410">
        <f t="shared" si="99"/>
        <v>0</v>
      </c>
      <c r="Y231" s="1741"/>
      <c r="Z231" s="517"/>
      <c r="AA231" s="1570"/>
    </row>
    <row r="232" spans="1:27" ht="24.95" customHeight="1" x14ac:dyDescent="0.2">
      <c r="A232" s="1744"/>
      <c r="B232" s="1747"/>
      <c r="C232" s="1750"/>
      <c r="D232" s="1750"/>
      <c r="E232" s="1750"/>
      <c r="F232" s="1753"/>
      <c r="G232" s="299" t="s">
        <v>600</v>
      </c>
      <c r="H232" s="229"/>
      <c r="I232" s="229"/>
      <c r="J232" s="243">
        <v>0.25</v>
      </c>
      <c r="K232" s="228"/>
      <c r="L232" s="229"/>
      <c r="M232" s="243">
        <v>0.5</v>
      </c>
      <c r="N232" s="228"/>
      <c r="O232" s="229"/>
      <c r="P232" s="243">
        <v>0.75</v>
      </c>
      <c r="Q232" s="228"/>
      <c r="R232" s="229"/>
      <c r="S232" s="243">
        <v>1</v>
      </c>
      <c r="T232" s="215">
        <f t="shared" si="95"/>
        <v>0.25</v>
      </c>
      <c r="U232" s="216">
        <f t="shared" si="96"/>
        <v>0.5</v>
      </c>
      <c r="V232" s="216">
        <f t="shared" si="97"/>
        <v>0.75</v>
      </c>
      <c r="W232" s="216">
        <f t="shared" si="98"/>
        <v>1</v>
      </c>
      <c r="X232" s="367">
        <f t="shared" si="99"/>
        <v>1</v>
      </c>
      <c r="Y232" s="1742" t="s">
        <v>973</v>
      </c>
      <c r="Z232" s="517"/>
      <c r="AA232" s="1570"/>
    </row>
    <row r="233" spans="1:27" ht="24.95" customHeight="1" thickBot="1" x14ac:dyDescent="0.25">
      <c r="A233" s="1745"/>
      <c r="B233" s="1748"/>
      <c r="C233" s="1751"/>
      <c r="D233" s="1751"/>
      <c r="E233" s="1751"/>
      <c r="F233" s="1754"/>
      <c r="G233" s="358" t="s">
        <v>601</v>
      </c>
      <c r="H233" s="359"/>
      <c r="I233" s="359"/>
      <c r="J233" s="360"/>
      <c r="K233" s="435"/>
      <c r="L233" s="359"/>
      <c r="M233" s="360"/>
      <c r="N233" s="435"/>
      <c r="O233" s="359"/>
      <c r="P233" s="360"/>
      <c r="Q233" s="435"/>
      <c r="R233" s="359"/>
      <c r="S233" s="360"/>
      <c r="T233" s="405">
        <f t="shared" si="95"/>
        <v>0</v>
      </c>
      <c r="U233" s="406">
        <f t="shared" si="96"/>
        <v>0</v>
      </c>
      <c r="V233" s="406">
        <f t="shared" si="97"/>
        <v>0</v>
      </c>
      <c r="W233" s="406">
        <f t="shared" si="98"/>
        <v>0</v>
      </c>
      <c r="X233" s="407">
        <f t="shared" si="99"/>
        <v>0</v>
      </c>
      <c r="Y233" s="1743"/>
      <c r="Z233" s="517"/>
      <c r="AA233" s="1570"/>
    </row>
    <row r="234" spans="1:27" ht="14.25" customHeight="1" x14ac:dyDescent="0.2">
      <c r="A234" s="278" t="s">
        <v>942</v>
      </c>
      <c r="B234" s="279"/>
      <c r="C234" s="279"/>
      <c r="D234" s="279"/>
      <c r="E234" s="279"/>
      <c r="F234" s="279"/>
      <c r="G234" s="1547" t="s">
        <v>600</v>
      </c>
      <c r="H234" s="234">
        <f>+SUMIF($G$4:$G$233,"P",H$4:H$233)/$F$237</f>
        <v>0</v>
      </c>
      <c r="I234" s="235">
        <f>+SUMIF($G$4:$G$233,"P",I$4:I$233)/$F$237</f>
        <v>0</v>
      </c>
      <c r="J234" s="437">
        <f t="shared" ref="J234:S234" si="100">+SUMIF($G$4:$G$233,"P",J$4:J$233)/$F$237</f>
        <v>5.1304347826086956E-2</v>
      </c>
      <c r="K234" s="234">
        <f t="shared" si="100"/>
        <v>0</v>
      </c>
      <c r="L234" s="235">
        <f t="shared" si="100"/>
        <v>0</v>
      </c>
      <c r="M234" s="246">
        <f t="shared" si="100"/>
        <v>0.18231884057971015</v>
      </c>
      <c r="N234" s="439">
        <f t="shared" si="100"/>
        <v>0.13043478260869565</v>
      </c>
      <c r="O234" s="235">
        <f t="shared" si="100"/>
        <v>0.2318840579710145</v>
      </c>
      <c r="P234" s="437">
        <f t="shared" si="100"/>
        <v>0.343768115942029</v>
      </c>
      <c r="Q234" s="234">
        <f t="shared" si="100"/>
        <v>0.2608695652173913</v>
      </c>
      <c r="R234" s="235">
        <f t="shared" si="100"/>
        <v>0.28985507246376813</v>
      </c>
      <c r="S234" s="246">
        <f t="shared" si="100"/>
        <v>0.44927536231884058</v>
      </c>
      <c r="T234" s="441">
        <f>+SUMIF($G$4:$G$233,"P",T4:T233)/$F$237</f>
        <v>5.1304347826086956E-2</v>
      </c>
      <c r="U234" s="276">
        <f>+SUMIF($G$4:$G$233,"P",U4:U233)/$F$237</f>
        <v>0.18231884057971015</v>
      </c>
      <c r="V234" s="276">
        <f>+SUMIF($G$4:$G$233,"P",V4:V233)/$F$237</f>
        <v>0.70608695652173914</v>
      </c>
      <c r="W234" s="276">
        <f>+SUMIF($G$4:$G$233,"P",W4:W233)/$F$237</f>
        <v>1</v>
      </c>
      <c r="X234" s="274">
        <f>+SUMIF($G$4:$G$233,"P",X4:X233)/$F$237</f>
        <v>1.6666666666666667</v>
      </c>
    </row>
    <row r="235" spans="1:27" ht="15" customHeight="1" thickBot="1" x14ac:dyDescent="0.25">
      <c r="A235" s="280"/>
      <c r="B235" s="280"/>
      <c r="C235" s="280"/>
      <c r="D235" s="280"/>
      <c r="E235" s="280"/>
      <c r="F235" s="280"/>
      <c r="G235" s="1548"/>
      <c r="H235" s="237">
        <f>+H234</f>
        <v>0</v>
      </c>
      <c r="I235" s="238">
        <f>+H235+I234</f>
        <v>0</v>
      </c>
      <c r="J235" s="438">
        <f t="shared" ref="J235:S235" si="101">+I235+J234</f>
        <v>5.1304347826086956E-2</v>
      </c>
      <c r="K235" s="237">
        <f t="shared" si="101"/>
        <v>5.1304347826086956E-2</v>
      </c>
      <c r="L235" s="238">
        <f t="shared" si="101"/>
        <v>5.1304347826086956E-2</v>
      </c>
      <c r="M235" s="247">
        <f t="shared" si="101"/>
        <v>0.2336231884057971</v>
      </c>
      <c r="N235" s="440">
        <f t="shared" si="101"/>
        <v>0.36405797101449278</v>
      </c>
      <c r="O235" s="238">
        <f t="shared" si="101"/>
        <v>0.5959420289855073</v>
      </c>
      <c r="P235" s="438">
        <f t="shared" si="101"/>
        <v>0.93971014492753624</v>
      </c>
      <c r="Q235" s="237">
        <f t="shared" si="101"/>
        <v>1.2005797101449276</v>
      </c>
      <c r="R235" s="238">
        <f t="shared" si="101"/>
        <v>1.4904347826086957</v>
      </c>
      <c r="S235" s="247">
        <f t="shared" si="101"/>
        <v>1.9397101449275362</v>
      </c>
      <c r="T235" s="442"/>
      <c r="U235" s="277"/>
      <c r="V235" s="277"/>
      <c r="W235" s="277"/>
      <c r="X235" s="275"/>
    </row>
    <row r="236" spans="1:27" ht="15" customHeight="1" thickBot="1" x14ac:dyDescent="0.25">
      <c r="A236" s="281"/>
      <c r="B236" s="281"/>
      <c r="C236" s="281"/>
      <c r="D236" s="281"/>
      <c r="E236" s="281"/>
      <c r="F236" s="281"/>
      <c r="G236" s="1549" t="s">
        <v>601</v>
      </c>
      <c r="H236" s="234">
        <f>+SUMIF($G$4:$G$233,"E",H$4:H$233)/$F$237</f>
        <v>0</v>
      </c>
      <c r="I236" s="235">
        <f t="shared" ref="I236:S236" si="102">+SUMIF($G$4:$G$233,"E",I$4:I$233)/$F$237</f>
        <v>0</v>
      </c>
      <c r="J236" s="437">
        <f t="shared" si="102"/>
        <v>0</v>
      </c>
      <c r="K236" s="234">
        <f t="shared" si="102"/>
        <v>0</v>
      </c>
      <c r="L236" s="235">
        <f t="shared" si="102"/>
        <v>0</v>
      </c>
      <c r="M236" s="246">
        <f t="shared" si="102"/>
        <v>0</v>
      </c>
      <c r="N236" s="439">
        <f t="shared" si="102"/>
        <v>0</v>
      </c>
      <c r="O236" s="235">
        <f t="shared" si="102"/>
        <v>0</v>
      </c>
      <c r="P236" s="437">
        <f t="shared" si="102"/>
        <v>0</v>
      </c>
      <c r="Q236" s="234">
        <f t="shared" si="102"/>
        <v>0</v>
      </c>
      <c r="R236" s="235">
        <f t="shared" si="102"/>
        <v>0</v>
      </c>
      <c r="S236" s="246">
        <f t="shared" si="102"/>
        <v>0</v>
      </c>
      <c r="T236" s="441">
        <f>+SUMIF($G$4:$G$233,"E",T4:T233)/$F$237</f>
        <v>0</v>
      </c>
      <c r="U236" s="276"/>
      <c r="V236" s="276"/>
      <c r="W236" s="276"/>
      <c r="X236" s="274">
        <f>+SUMIF($G$4:$G$233,"E",X4:X233)/$F$237</f>
        <v>0</v>
      </c>
    </row>
    <row r="237" spans="1:27" ht="15" customHeight="1" thickBot="1" x14ac:dyDescent="0.25">
      <c r="A237" s="282" t="s">
        <v>943</v>
      </c>
      <c r="B237" s="283"/>
      <c r="C237" s="283"/>
      <c r="D237" s="283"/>
      <c r="E237" s="283"/>
      <c r="F237" s="294">
        <f>+COUNTA(C4:C233)</f>
        <v>69</v>
      </c>
      <c r="G237" s="1550"/>
      <c r="H237" s="237">
        <f>+H236</f>
        <v>0</v>
      </c>
      <c r="I237" s="238">
        <f>+H237+I236</f>
        <v>0</v>
      </c>
      <c r="J237" s="438">
        <f t="shared" ref="J237:S237" si="103">+I237+J236</f>
        <v>0</v>
      </c>
      <c r="K237" s="237">
        <f t="shared" si="103"/>
        <v>0</v>
      </c>
      <c r="L237" s="238">
        <f t="shared" si="103"/>
        <v>0</v>
      </c>
      <c r="M237" s="247">
        <f t="shared" si="103"/>
        <v>0</v>
      </c>
      <c r="N237" s="440">
        <f t="shared" si="103"/>
        <v>0</v>
      </c>
      <c r="O237" s="238">
        <f t="shared" si="103"/>
        <v>0</v>
      </c>
      <c r="P237" s="438">
        <f t="shared" si="103"/>
        <v>0</v>
      </c>
      <c r="Q237" s="237">
        <f t="shared" si="103"/>
        <v>0</v>
      </c>
      <c r="R237" s="238">
        <f t="shared" si="103"/>
        <v>0</v>
      </c>
      <c r="S237" s="247">
        <f t="shared" si="103"/>
        <v>0</v>
      </c>
      <c r="T237" s="442"/>
      <c r="U237" s="277"/>
      <c r="V237" s="277"/>
      <c r="W237" s="277"/>
      <c r="X237" s="275"/>
    </row>
  </sheetData>
  <autoFilter ref="A3:AA237"/>
  <mergeCells count="577">
    <mergeCell ref="A218:A233"/>
    <mergeCell ref="B222:B233"/>
    <mergeCell ref="C222:C233"/>
    <mergeCell ref="D222:D233"/>
    <mergeCell ref="E222:E233"/>
    <mergeCell ref="F222:F233"/>
    <mergeCell ref="Y218:Y221"/>
    <mergeCell ref="B210:B215"/>
    <mergeCell ref="A210:A215"/>
    <mergeCell ref="C210:C211"/>
    <mergeCell ref="C212:C213"/>
    <mergeCell ref="C214:C215"/>
    <mergeCell ref="C216:C217"/>
    <mergeCell ref="B216:B217"/>
    <mergeCell ref="A216:A217"/>
    <mergeCell ref="Y210:Y211"/>
    <mergeCell ref="Y212:Y213"/>
    <mergeCell ref="Y214:Y215"/>
    <mergeCell ref="D218:D219"/>
    <mergeCell ref="E218:E219"/>
    <mergeCell ref="F218:F219"/>
    <mergeCell ref="B218:B221"/>
    <mergeCell ref="C218:C219"/>
    <mergeCell ref="C220:C221"/>
    <mergeCell ref="D220:D221"/>
    <mergeCell ref="E220:E221"/>
    <mergeCell ref="F220:F221"/>
    <mergeCell ref="AA222:AA233"/>
    <mergeCell ref="Y222:Y223"/>
    <mergeCell ref="Y224:Y225"/>
    <mergeCell ref="Y226:Y227"/>
    <mergeCell ref="Y228:Y229"/>
    <mergeCell ref="Y230:Y231"/>
    <mergeCell ref="Y232:Y233"/>
    <mergeCell ref="AA198:AA199"/>
    <mergeCell ref="AA200:AA201"/>
    <mergeCell ref="AA202:AA203"/>
    <mergeCell ref="Y202:Y203"/>
    <mergeCell ref="AA206:AA207"/>
    <mergeCell ref="AA208:AA209"/>
    <mergeCell ref="Y198:Y201"/>
    <mergeCell ref="AA218:AA219"/>
    <mergeCell ref="AA220:AA221"/>
    <mergeCell ref="Y216:Y217"/>
    <mergeCell ref="AA210:AA211"/>
    <mergeCell ref="AA212:AA213"/>
    <mergeCell ref="AA214:AA215"/>
    <mergeCell ref="AA216:AA217"/>
    <mergeCell ref="AA196:AA197"/>
    <mergeCell ref="Y190:Y197"/>
    <mergeCell ref="B204:B209"/>
    <mergeCell ref="A204:A209"/>
    <mergeCell ref="D202:D203"/>
    <mergeCell ref="E202:E203"/>
    <mergeCell ref="F202:F203"/>
    <mergeCell ref="D204:D205"/>
    <mergeCell ref="E204:E205"/>
    <mergeCell ref="F204:F205"/>
    <mergeCell ref="D206:D207"/>
    <mergeCell ref="E206:E207"/>
    <mergeCell ref="F206:F207"/>
    <mergeCell ref="D208:D209"/>
    <mergeCell ref="E208:E209"/>
    <mergeCell ref="F208:F209"/>
    <mergeCell ref="A190:A203"/>
    <mergeCell ref="C190:C203"/>
    <mergeCell ref="B190:B203"/>
    <mergeCell ref="F190:F191"/>
    <mergeCell ref="D192:D193"/>
    <mergeCell ref="E192:E193"/>
    <mergeCell ref="Y204:Y209"/>
    <mergeCell ref="AA204:AA205"/>
    <mergeCell ref="C204:C205"/>
    <mergeCell ref="C206:C207"/>
    <mergeCell ref="C208:C209"/>
    <mergeCell ref="F192:F193"/>
    <mergeCell ref="D194:D195"/>
    <mergeCell ref="E194:E195"/>
    <mergeCell ref="F194:F195"/>
    <mergeCell ref="D196:D197"/>
    <mergeCell ref="E196:E197"/>
    <mergeCell ref="F196:F197"/>
    <mergeCell ref="D198:D199"/>
    <mergeCell ref="E198:E199"/>
    <mergeCell ref="F198:F199"/>
    <mergeCell ref="D200:D201"/>
    <mergeCell ref="E200:E201"/>
    <mergeCell ref="F200:F201"/>
    <mergeCell ref="AA192:AA193"/>
    <mergeCell ref="AA194:AA195"/>
    <mergeCell ref="C182:C183"/>
    <mergeCell ref="D182:D183"/>
    <mergeCell ref="E182:E183"/>
    <mergeCell ref="F182:F183"/>
    <mergeCell ref="B144:B183"/>
    <mergeCell ref="Y178:Y183"/>
    <mergeCell ref="AA178:AA179"/>
    <mergeCell ref="AA180:AA181"/>
    <mergeCell ref="AA182:AA183"/>
    <mergeCell ref="C176:C177"/>
    <mergeCell ref="D176:D177"/>
    <mergeCell ref="E176:E177"/>
    <mergeCell ref="F176:F177"/>
    <mergeCell ref="AA170:AA171"/>
    <mergeCell ref="AA172:AA173"/>
    <mergeCell ref="AA174:AA175"/>
    <mergeCell ref="AA176:AA177"/>
    <mergeCell ref="Y168:Y177"/>
    <mergeCell ref="C178:C179"/>
    <mergeCell ref="D178:D179"/>
    <mergeCell ref="E178:E179"/>
    <mergeCell ref="Y184:Y189"/>
    <mergeCell ref="AA184:AA185"/>
    <mergeCell ref="AA186:AA187"/>
    <mergeCell ref="AA188:AA189"/>
    <mergeCell ref="AA190:AA191"/>
    <mergeCell ref="A184:A185"/>
    <mergeCell ref="B184:B185"/>
    <mergeCell ref="F184:F185"/>
    <mergeCell ref="E184:E185"/>
    <mergeCell ref="D184:D185"/>
    <mergeCell ref="C184:C185"/>
    <mergeCell ref="A186:A187"/>
    <mergeCell ref="B186:B187"/>
    <mergeCell ref="C186:C187"/>
    <mergeCell ref="D186:D187"/>
    <mergeCell ref="E186:E187"/>
    <mergeCell ref="F186:F187"/>
    <mergeCell ref="A188:A189"/>
    <mergeCell ref="B188:B189"/>
    <mergeCell ref="C188:C189"/>
    <mergeCell ref="D188:D189"/>
    <mergeCell ref="E188:E189"/>
    <mergeCell ref="F188:F189"/>
    <mergeCell ref="D190:D191"/>
    <mergeCell ref="E190:E191"/>
    <mergeCell ref="F178:F179"/>
    <mergeCell ref="C180:C181"/>
    <mergeCell ref="D180:D181"/>
    <mergeCell ref="E180:E181"/>
    <mergeCell ref="F180:F181"/>
    <mergeCell ref="AA162:AA163"/>
    <mergeCell ref="AA164:AA165"/>
    <mergeCell ref="AA166:AA167"/>
    <mergeCell ref="AA168:AA169"/>
    <mergeCell ref="C168:C169"/>
    <mergeCell ref="D168:D169"/>
    <mergeCell ref="E168:E169"/>
    <mergeCell ref="F168:F169"/>
    <mergeCell ref="C170:C171"/>
    <mergeCell ref="D170:D171"/>
    <mergeCell ref="E170:E171"/>
    <mergeCell ref="F170:F171"/>
    <mergeCell ref="C172:C173"/>
    <mergeCell ref="D172:D173"/>
    <mergeCell ref="E172:E173"/>
    <mergeCell ref="F172:F173"/>
    <mergeCell ref="C174:C175"/>
    <mergeCell ref="D174:D175"/>
    <mergeCell ref="E174:E175"/>
    <mergeCell ref="F158:F159"/>
    <mergeCell ref="F174:F175"/>
    <mergeCell ref="C162:C163"/>
    <mergeCell ref="D162:D163"/>
    <mergeCell ref="E162:E163"/>
    <mergeCell ref="F162:F163"/>
    <mergeCell ref="C164:C165"/>
    <mergeCell ref="D164:D165"/>
    <mergeCell ref="E164:E165"/>
    <mergeCell ref="F164:F165"/>
    <mergeCell ref="C166:C167"/>
    <mergeCell ref="D166:D167"/>
    <mergeCell ref="E166:E167"/>
    <mergeCell ref="F166:F167"/>
    <mergeCell ref="Y166:Y167"/>
    <mergeCell ref="Y164:Y165"/>
    <mergeCell ref="Y162:Y163"/>
    <mergeCell ref="C150:C151"/>
    <mergeCell ref="C152:C153"/>
    <mergeCell ref="D152:D153"/>
    <mergeCell ref="E152:E153"/>
    <mergeCell ref="F152:F153"/>
    <mergeCell ref="AA158:AA159"/>
    <mergeCell ref="Y144:Y161"/>
    <mergeCell ref="C154:C155"/>
    <mergeCell ref="D154:D155"/>
    <mergeCell ref="E154:E155"/>
    <mergeCell ref="F154:F155"/>
    <mergeCell ref="C160:C161"/>
    <mergeCell ref="D160:D161"/>
    <mergeCell ref="E160:E161"/>
    <mergeCell ref="F160:F161"/>
    <mergeCell ref="C144:C149"/>
    <mergeCell ref="C156:C157"/>
    <mergeCell ref="D156:D157"/>
    <mergeCell ref="E156:E157"/>
    <mergeCell ref="F156:F157"/>
    <mergeCell ref="C158:C159"/>
    <mergeCell ref="AA160:AA161"/>
    <mergeCell ref="D146:D147"/>
    <mergeCell ref="E146:E147"/>
    <mergeCell ref="F146:F147"/>
    <mergeCell ref="D148:D149"/>
    <mergeCell ref="E148:E149"/>
    <mergeCell ref="F148:F149"/>
    <mergeCell ref="AA136:AA137"/>
    <mergeCell ref="AA138:AA139"/>
    <mergeCell ref="AA140:AA141"/>
    <mergeCell ref="AA142:AA143"/>
    <mergeCell ref="Y136:Y139"/>
    <mergeCell ref="AA154:AA155"/>
    <mergeCell ref="AA156:AA157"/>
    <mergeCell ref="AA146:AA147"/>
    <mergeCell ref="AA148:AA149"/>
    <mergeCell ref="AA144:AA145"/>
    <mergeCell ref="D150:D151"/>
    <mergeCell ref="E150:E151"/>
    <mergeCell ref="F150:F151"/>
    <mergeCell ref="AA150:AA151"/>
    <mergeCell ref="AA152:AA153"/>
    <mergeCell ref="D158:D159"/>
    <mergeCell ref="E158:E159"/>
    <mergeCell ref="B132:B143"/>
    <mergeCell ref="D144:D145"/>
    <mergeCell ref="E144:E145"/>
    <mergeCell ref="F144:F145"/>
    <mergeCell ref="C136:C137"/>
    <mergeCell ref="D136:D137"/>
    <mergeCell ref="E136:E137"/>
    <mergeCell ref="F136:F137"/>
    <mergeCell ref="C138:C139"/>
    <mergeCell ref="D138:D139"/>
    <mergeCell ref="E138:E139"/>
    <mergeCell ref="F138:F139"/>
    <mergeCell ref="C140:C141"/>
    <mergeCell ref="D140:D141"/>
    <mergeCell ref="E140:E141"/>
    <mergeCell ref="F140:F141"/>
    <mergeCell ref="C142:C143"/>
    <mergeCell ref="D142:D143"/>
    <mergeCell ref="E142:E143"/>
    <mergeCell ref="F142:F143"/>
    <mergeCell ref="A4:A183"/>
    <mergeCell ref="B118:B131"/>
    <mergeCell ref="C132:C135"/>
    <mergeCell ref="D132:D135"/>
    <mergeCell ref="E132:E135"/>
    <mergeCell ref="F134:F135"/>
    <mergeCell ref="F132:F133"/>
    <mergeCell ref="Y132:Y135"/>
    <mergeCell ref="AA132:AA133"/>
    <mergeCell ref="AA134:AA135"/>
    <mergeCell ref="E128:E129"/>
    <mergeCell ref="F128:F129"/>
    <mergeCell ref="D130:D131"/>
    <mergeCell ref="E130:E131"/>
    <mergeCell ref="F130:F131"/>
    <mergeCell ref="C130:C131"/>
    <mergeCell ref="C124:C129"/>
    <mergeCell ref="Y130:Y131"/>
    <mergeCell ref="Y120:Y129"/>
    <mergeCell ref="Y118:Y119"/>
    <mergeCell ref="AA118:AA119"/>
    <mergeCell ref="AA120:AA121"/>
    <mergeCell ref="AA122:AA123"/>
    <mergeCell ref="AA124:AA125"/>
    <mergeCell ref="AA126:AA127"/>
    <mergeCell ref="AA128:AA129"/>
    <mergeCell ref="AA130:AA131"/>
    <mergeCell ref="C118:C119"/>
    <mergeCell ref="D118:D119"/>
    <mergeCell ref="E118:E119"/>
    <mergeCell ref="F118:F119"/>
    <mergeCell ref="D120:D121"/>
    <mergeCell ref="E120:E121"/>
    <mergeCell ref="F120:F121"/>
    <mergeCell ref="D122:D123"/>
    <mergeCell ref="E122:E123"/>
    <mergeCell ref="F122:F123"/>
    <mergeCell ref="D124:D125"/>
    <mergeCell ref="E124:E125"/>
    <mergeCell ref="F124:F125"/>
    <mergeCell ref="C120:C123"/>
    <mergeCell ref="D126:D127"/>
    <mergeCell ref="E126:E127"/>
    <mergeCell ref="F126:F127"/>
    <mergeCell ref="D128:D129"/>
    <mergeCell ref="C114:C115"/>
    <mergeCell ref="D114:D115"/>
    <mergeCell ref="E114:E115"/>
    <mergeCell ref="F114:F115"/>
    <mergeCell ref="C116:C117"/>
    <mergeCell ref="D116:D117"/>
    <mergeCell ref="E116:E117"/>
    <mergeCell ref="F116:F117"/>
    <mergeCell ref="AA114:AA115"/>
    <mergeCell ref="AA116:AA117"/>
    <mergeCell ref="Y114:Y115"/>
    <mergeCell ref="Y116:Y117"/>
    <mergeCell ref="B72:B117"/>
    <mergeCell ref="AA100:AA101"/>
    <mergeCell ref="C100:C101"/>
    <mergeCell ref="D100:D101"/>
    <mergeCell ref="E100:E101"/>
    <mergeCell ref="F100:F101"/>
    <mergeCell ref="Y100:Y101"/>
    <mergeCell ref="Y98:Y99"/>
    <mergeCell ref="Y96:Y97"/>
    <mergeCell ref="Y94:Y95"/>
    <mergeCell ref="C102:C113"/>
    <mergeCell ref="D102:D113"/>
    <mergeCell ref="E102:E113"/>
    <mergeCell ref="F102:F113"/>
    <mergeCell ref="AA102:AA113"/>
    <mergeCell ref="Y102:Y103"/>
    <mergeCell ref="Y112:Y113"/>
    <mergeCell ref="Y110:Y111"/>
    <mergeCell ref="Y108:Y109"/>
    <mergeCell ref="Y106:Y107"/>
    <mergeCell ref="Y104:Y105"/>
    <mergeCell ref="D90:D91"/>
    <mergeCell ref="D92:D93"/>
    <mergeCell ref="E90:E93"/>
    <mergeCell ref="F90:F93"/>
    <mergeCell ref="AA90:AA91"/>
    <mergeCell ref="AA92:AA93"/>
    <mergeCell ref="Y90:Y93"/>
    <mergeCell ref="D94:D95"/>
    <mergeCell ref="E94:E95"/>
    <mergeCell ref="E96:E97"/>
    <mergeCell ref="C90:C95"/>
    <mergeCell ref="C96:C99"/>
    <mergeCell ref="F94:F95"/>
    <mergeCell ref="F96:F97"/>
    <mergeCell ref="F98:F99"/>
    <mergeCell ref="E98:E99"/>
    <mergeCell ref="D96:D97"/>
    <mergeCell ref="D98:D99"/>
    <mergeCell ref="AA94:AA95"/>
    <mergeCell ref="AA96:AA97"/>
    <mergeCell ref="AA98:AA99"/>
    <mergeCell ref="AA82:AA83"/>
    <mergeCell ref="AA86:AA87"/>
    <mergeCell ref="AA88:AA89"/>
    <mergeCell ref="AA84:AA85"/>
    <mergeCell ref="D82:D83"/>
    <mergeCell ref="E82:E83"/>
    <mergeCell ref="F82:F83"/>
    <mergeCell ref="D84:D85"/>
    <mergeCell ref="E84:E85"/>
    <mergeCell ref="F84:F85"/>
    <mergeCell ref="E86:E87"/>
    <mergeCell ref="F86:F87"/>
    <mergeCell ref="E88:E89"/>
    <mergeCell ref="F88:F89"/>
    <mergeCell ref="D86:D89"/>
    <mergeCell ref="C82:C89"/>
    <mergeCell ref="Y82:Y83"/>
    <mergeCell ref="Y84:Y85"/>
    <mergeCell ref="Y86:Y89"/>
    <mergeCell ref="D74:D75"/>
    <mergeCell ref="E74:E75"/>
    <mergeCell ref="F74:F75"/>
    <mergeCell ref="Y74:Y75"/>
    <mergeCell ref="Y72:Y73"/>
    <mergeCell ref="D76:D77"/>
    <mergeCell ref="E76:E77"/>
    <mergeCell ref="F76:F77"/>
    <mergeCell ref="D78:D79"/>
    <mergeCell ref="E78:E79"/>
    <mergeCell ref="F78:F79"/>
    <mergeCell ref="C76:C81"/>
    <mergeCell ref="D80:D81"/>
    <mergeCell ref="E80:E81"/>
    <mergeCell ref="F80:F81"/>
    <mergeCell ref="C72:C73"/>
    <mergeCell ref="D72:D73"/>
    <mergeCell ref="E72:E73"/>
    <mergeCell ref="F72:F73"/>
    <mergeCell ref="C74:C75"/>
    <mergeCell ref="AA72:AA73"/>
    <mergeCell ref="AA74:AA75"/>
    <mergeCell ref="AA76:AA77"/>
    <mergeCell ref="AA78:AA79"/>
    <mergeCell ref="AA80:AA81"/>
    <mergeCell ref="Y76:Y77"/>
    <mergeCell ref="Y78:Y79"/>
    <mergeCell ref="Y80:Y81"/>
    <mergeCell ref="B52:B71"/>
    <mergeCell ref="C66:C67"/>
    <mergeCell ref="D66:D67"/>
    <mergeCell ref="E66:E67"/>
    <mergeCell ref="F66:F67"/>
    <mergeCell ref="C68:C69"/>
    <mergeCell ref="D68:D69"/>
    <mergeCell ref="E68:E69"/>
    <mergeCell ref="F68:F69"/>
    <mergeCell ref="C70:C71"/>
    <mergeCell ref="D70:D71"/>
    <mergeCell ref="E70:E71"/>
    <mergeCell ref="F70:F71"/>
    <mergeCell ref="Y66:Y69"/>
    <mergeCell ref="AA66:AA67"/>
    <mergeCell ref="AA68:AA69"/>
    <mergeCell ref="AA70:AA71"/>
    <mergeCell ref="C58:C59"/>
    <mergeCell ref="D58:D59"/>
    <mergeCell ref="E58:E59"/>
    <mergeCell ref="F58:F59"/>
    <mergeCell ref="Y56:Y57"/>
    <mergeCell ref="Y58:Y59"/>
    <mergeCell ref="AA58:AA59"/>
    <mergeCell ref="C60:C61"/>
    <mergeCell ref="D60:D61"/>
    <mergeCell ref="E60:E61"/>
    <mergeCell ref="F60:F61"/>
    <mergeCell ref="D62:D63"/>
    <mergeCell ref="E62:E63"/>
    <mergeCell ref="F62:F63"/>
    <mergeCell ref="D64:D65"/>
    <mergeCell ref="E64:E65"/>
    <mergeCell ref="F64:F65"/>
    <mergeCell ref="C62:C65"/>
    <mergeCell ref="AA60:AA61"/>
    <mergeCell ref="AA62:AA63"/>
    <mergeCell ref="AA64:AA65"/>
    <mergeCell ref="Y60:Y61"/>
    <mergeCell ref="Y62:Y65"/>
    <mergeCell ref="Y52:Y53"/>
    <mergeCell ref="AA52:AA53"/>
    <mergeCell ref="AA54:AA55"/>
    <mergeCell ref="AA56:AA57"/>
    <mergeCell ref="Y54:Y55"/>
    <mergeCell ref="C52:C53"/>
    <mergeCell ref="D52:D53"/>
    <mergeCell ref="E52:E53"/>
    <mergeCell ref="F52:F53"/>
    <mergeCell ref="C54:C55"/>
    <mergeCell ref="D54:D55"/>
    <mergeCell ref="E54:E55"/>
    <mergeCell ref="F54:F55"/>
    <mergeCell ref="C56:C57"/>
    <mergeCell ref="D56:D57"/>
    <mergeCell ref="E56:E57"/>
    <mergeCell ref="F56:F57"/>
    <mergeCell ref="C50:C51"/>
    <mergeCell ref="D50:D51"/>
    <mergeCell ref="E50:E51"/>
    <mergeCell ref="F50:F51"/>
    <mergeCell ref="AA34:AA35"/>
    <mergeCell ref="AA36:AA37"/>
    <mergeCell ref="AA38:AA39"/>
    <mergeCell ref="AA40:AA41"/>
    <mergeCell ref="AA42:AA43"/>
    <mergeCell ref="AA44:AA45"/>
    <mergeCell ref="AA46:AA47"/>
    <mergeCell ref="AA48:AA49"/>
    <mergeCell ref="AA50:AA51"/>
    <mergeCell ref="Y40:Y41"/>
    <mergeCell ref="Y42:Y47"/>
    <mergeCell ref="Y48:Y49"/>
    <mergeCell ref="Y50:Y51"/>
    <mergeCell ref="D44:D45"/>
    <mergeCell ref="E44:E45"/>
    <mergeCell ref="D48:D49"/>
    <mergeCell ref="E48:E49"/>
    <mergeCell ref="F48:F49"/>
    <mergeCell ref="C42:C47"/>
    <mergeCell ref="C48:C49"/>
    <mergeCell ref="B4:B39"/>
    <mergeCell ref="C40:C41"/>
    <mergeCell ref="D40:D41"/>
    <mergeCell ref="E40:E41"/>
    <mergeCell ref="F40:F41"/>
    <mergeCell ref="D42:D43"/>
    <mergeCell ref="E42:E43"/>
    <mergeCell ref="F42:F43"/>
    <mergeCell ref="B40:B51"/>
    <mergeCell ref="C34:C35"/>
    <mergeCell ref="D34:D35"/>
    <mergeCell ref="E34:E35"/>
    <mergeCell ref="F34:F35"/>
    <mergeCell ref="C36:C39"/>
    <mergeCell ref="D36:D37"/>
    <mergeCell ref="E36:E37"/>
    <mergeCell ref="F36:F37"/>
    <mergeCell ref="C22:C33"/>
    <mergeCell ref="D14:D15"/>
    <mergeCell ref="E14:E15"/>
    <mergeCell ref="F14:F15"/>
    <mergeCell ref="E10:E11"/>
    <mergeCell ref="F10:F11"/>
    <mergeCell ref="D8:D11"/>
    <mergeCell ref="AA28:AA29"/>
    <mergeCell ref="AA30:AA31"/>
    <mergeCell ref="AA32:AA33"/>
    <mergeCell ref="Y22:Y33"/>
    <mergeCell ref="F44:F45"/>
    <mergeCell ref="D46:D47"/>
    <mergeCell ref="E46:E47"/>
    <mergeCell ref="F46:F47"/>
    <mergeCell ref="D38:D39"/>
    <mergeCell ref="E38:E39"/>
    <mergeCell ref="F38:F39"/>
    <mergeCell ref="D22:D23"/>
    <mergeCell ref="E22:E23"/>
    <mergeCell ref="D28:D29"/>
    <mergeCell ref="E28:E29"/>
    <mergeCell ref="F28:F29"/>
    <mergeCell ref="D30:D31"/>
    <mergeCell ref="E30:E31"/>
    <mergeCell ref="F30:F31"/>
    <mergeCell ref="D32:D33"/>
    <mergeCell ref="E32:E33"/>
    <mergeCell ref="F32:F33"/>
    <mergeCell ref="AA16:AA17"/>
    <mergeCell ref="F6:F7"/>
    <mergeCell ref="AA18:AA19"/>
    <mergeCell ref="AA20:AA21"/>
    <mergeCell ref="F22:F23"/>
    <mergeCell ref="D24:D25"/>
    <mergeCell ref="E24:E25"/>
    <mergeCell ref="F24:F25"/>
    <mergeCell ref="D26:D27"/>
    <mergeCell ref="E26:E27"/>
    <mergeCell ref="F26:F27"/>
    <mergeCell ref="AA22:AA23"/>
    <mergeCell ref="AA24:AA25"/>
    <mergeCell ref="AA26:AA27"/>
    <mergeCell ref="F12:F13"/>
    <mergeCell ref="C16:C21"/>
    <mergeCell ref="D16:D17"/>
    <mergeCell ref="E16:E17"/>
    <mergeCell ref="F16:F17"/>
    <mergeCell ref="D18:D19"/>
    <mergeCell ref="E18:E19"/>
    <mergeCell ref="F18:F19"/>
    <mergeCell ref="D20:D21"/>
    <mergeCell ref="E20:E21"/>
    <mergeCell ref="F20:F21"/>
    <mergeCell ref="C4:C15"/>
    <mergeCell ref="Y4:Y7"/>
    <mergeCell ref="AA4:AA5"/>
    <mergeCell ref="AA6:AA7"/>
    <mergeCell ref="Y8:Y13"/>
    <mergeCell ref="AA8:AA9"/>
    <mergeCell ref="AA10:AA11"/>
    <mergeCell ref="AA12:AA13"/>
    <mergeCell ref="AA14:AA15"/>
    <mergeCell ref="D6:D7"/>
    <mergeCell ref="E6:E7"/>
    <mergeCell ref="E8:E9"/>
    <mergeCell ref="F8:F9"/>
    <mergeCell ref="A1:AA1"/>
    <mergeCell ref="G234:G235"/>
    <mergeCell ref="G236:G237"/>
    <mergeCell ref="D210:D211"/>
    <mergeCell ref="E210:E211"/>
    <mergeCell ref="F210:F211"/>
    <mergeCell ref="D212:D213"/>
    <mergeCell ref="E212:E213"/>
    <mergeCell ref="F212:F213"/>
    <mergeCell ref="D214:D215"/>
    <mergeCell ref="E214:E215"/>
    <mergeCell ref="F214:F215"/>
    <mergeCell ref="D216:D217"/>
    <mergeCell ref="E216:E217"/>
    <mergeCell ref="F216:F217"/>
    <mergeCell ref="Y20:Y21"/>
    <mergeCell ref="Y18:Y19"/>
    <mergeCell ref="Y16:Y17"/>
    <mergeCell ref="Y14:Y15"/>
    <mergeCell ref="D4:D5"/>
    <mergeCell ref="E4:E5"/>
    <mergeCell ref="F4:F5"/>
    <mergeCell ref="D12:D13"/>
    <mergeCell ref="E12:E13"/>
  </mergeCells>
  <conditionalFormatting sqref="H237:S237">
    <cfRule type="iconSet" priority="3">
      <iconSet iconSet="3Symbols">
        <cfvo type="percent" val="0"/>
        <cfvo type="num" val="0.95*$J$379" gte="0"/>
        <cfvo type="formula" val="$J$379"/>
      </iconSet>
    </cfRule>
  </conditionalFormatting>
  <conditionalFormatting sqref="H236">
    <cfRule type="iconSet" priority="2">
      <iconSet iconSet="3Symbols">
        <cfvo type="percent" val="0"/>
        <cfvo type="formula" val="0.95*$J$378"/>
        <cfvo type="formula" val="$J$378"/>
      </iconSet>
    </cfRule>
  </conditionalFormatting>
  <conditionalFormatting sqref="I236:S236">
    <cfRule type="iconSet" priority="1">
      <iconSet iconSet="3Symbols">
        <cfvo type="percent" val="0"/>
        <cfvo type="formula" val="0.95*$J$378"/>
        <cfvo type="formula" val="$J$378"/>
      </iconSet>
    </cfRule>
  </conditionalFormatting>
  <printOptions horizontalCentered="1"/>
  <pageMargins left="0.19685039370078741" right="0.19685039370078741" top="0.39370078740157483" bottom="0.19685039370078741" header="0.19685039370078741" footer="0.19685039370078741"/>
  <pageSetup scale="2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8"/>
  <sheetViews>
    <sheetView view="pageBreakPreview" topLeftCell="H1" zoomScale="60" zoomScaleNormal="55" workbookViewId="0">
      <pane ySplit="3" topLeftCell="A398" activePane="bottomLeft" state="frozen"/>
      <selection activeCell="D22" sqref="D22:D23"/>
      <selection pane="bottomLeft" activeCell="Y424" sqref="Y424"/>
    </sheetView>
  </sheetViews>
  <sheetFormatPr baseColWidth="10" defaultRowHeight="14.25" x14ac:dyDescent="0.2"/>
  <cols>
    <col min="1" max="1" width="24.85546875" style="206" customWidth="1"/>
    <col min="2" max="2" width="23.5703125" style="206" customWidth="1"/>
    <col min="3" max="3" width="44.28515625" style="209" customWidth="1"/>
    <col min="4" max="4" width="35.7109375" style="206" customWidth="1"/>
    <col min="5" max="5" width="33.42578125" style="206" customWidth="1"/>
    <col min="6" max="6" width="19.42578125" style="206" customWidth="1"/>
    <col min="7" max="7" width="82.140625" style="206" customWidth="1"/>
    <col min="8" max="8" width="17.28515625" style="214" customWidth="1"/>
    <col min="9" max="9" width="2.85546875" style="206" bestFit="1" customWidth="1"/>
    <col min="10" max="10" width="14.140625" style="206" bestFit="1" customWidth="1"/>
    <col min="11" max="21" width="12.7109375" style="206" customWidth="1"/>
    <col min="22" max="25" width="18.42578125" style="206" customWidth="1"/>
    <col min="26" max="26" width="18.140625" style="206" customWidth="1"/>
    <col min="27" max="27" width="34.140625" style="211" customWidth="1"/>
    <col min="28" max="28" width="44.85546875" style="211" bestFit="1" customWidth="1"/>
    <col min="29" max="29" width="13.42578125" style="206" customWidth="1"/>
    <col min="30" max="30" width="26.42578125" style="206" customWidth="1"/>
    <col min="31" max="31" width="23.28515625" style="206" customWidth="1"/>
    <col min="32" max="32" width="27.42578125" style="206" customWidth="1"/>
    <col min="33" max="16384" width="11.42578125" style="206"/>
  </cols>
  <sheetData>
    <row r="1" spans="1:32" ht="82.5" customHeight="1" x14ac:dyDescent="0.2">
      <c r="A1" s="1546" t="s">
        <v>619</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row>
    <row r="3" spans="1:32" ht="43.5" thickBot="1" x14ac:dyDescent="0.25">
      <c r="A3" s="207" t="s">
        <v>0</v>
      </c>
      <c r="B3" s="207" t="s">
        <v>1</v>
      </c>
      <c r="C3" s="207" t="s">
        <v>52</v>
      </c>
      <c r="D3" s="208" t="s">
        <v>53</v>
      </c>
      <c r="E3" s="208" t="s">
        <v>54</v>
      </c>
      <c r="F3" s="207" t="s">
        <v>55</v>
      </c>
      <c r="G3" s="208" t="s">
        <v>2</v>
      </c>
      <c r="H3" s="1763" t="s">
        <v>606</v>
      </c>
      <c r="I3" s="1764"/>
      <c r="J3" s="210">
        <v>43466</v>
      </c>
      <c r="K3" s="210">
        <v>43497</v>
      </c>
      <c r="L3" s="210">
        <v>43525</v>
      </c>
      <c r="M3" s="210">
        <v>43556</v>
      </c>
      <c r="N3" s="210">
        <v>43586</v>
      </c>
      <c r="O3" s="210">
        <v>43617</v>
      </c>
      <c r="P3" s="210">
        <v>43647</v>
      </c>
      <c r="Q3" s="210">
        <v>43678</v>
      </c>
      <c r="R3" s="210">
        <v>43709</v>
      </c>
      <c r="S3" s="210">
        <v>43739</v>
      </c>
      <c r="T3" s="210">
        <v>43770</v>
      </c>
      <c r="U3" s="210">
        <v>43800</v>
      </c>
      <c r="V3" s="284" t="s">
        <v>615</v>
      </c>
      <c r="W3" s="284" t="s">
        <v>616</v>
      </c>
      <c r="X3" s="284" t="s">
        <v>617</v>
      </c>
      <c r="Y3" s="284" t="s">
        <v>618</v>
      </c>
      <c r="Z3" s="284" t="s">
        <v>609</v>
      </c>
      <c r="AA3" s="212" t="s">
        <v>511</v>
      </c>
      <c r="AB3" s="284" t="s">
        <v>552</v>
      </c>
      <c r="AC3" s="213" t="s">
        <v>599</v>
      </c>
      <c r="AD3" s="284" t="s">
        <v>1020</v>
      </c>
      <c r="AE3" s="284" t="s">
        <v>1021</v>
      </c>
      <c r="AF3" s="284" t="s">
        <v>1023</v>
      </c>
    </row>
    <row r="4" spans="1:32" ht="24.95" customHeight="1" x14ac:dyDescent="0.2">
      <c r="A4" s="1765" t="s">
        <v>375</v>
      </c>
      <c r="B4" s="1768" t="s">
        <v>607</v>
      </c>
      <c r="C4" s="1772" t="s">
        <v>10</v>
      </c>
      <c r="D4" s="1774" t="s">
        <v>117</v>
      </c>
      <c r="E4" s="1774" t="s">
        <v>118</v>
      </c>
      <c r="F4" s="1772" t="s">
        <v>134</v>
      </c>
      <c r="G4" s="1776" t="s">
        <v>602</v>
      </c>
      <c r="H4" s="1778">
        <v>0.2</v>
      </c>
      <c r="I4" s="592" t="s">
        <v>600</v>
      </c>
      <c r="J4" s="447"/>
      <c r="K4" s="448"/>
      <c r="L4" s="449">
        <v>0.6</v>
      </c>
      <c r="M4" s="450"/>
      <c r="N4" s="448"/>
      <c r="O4" s="449">
        <v>1</v>
      </c>
      <c r="P4" s="450"/>
      <c r="Q4" s="448"/>
      <c r="R4" s="449">
        <v>1</v>
      </c>
      <c r="S4" s="450"/>
      <c r="T4" s="448"/>
      <c r="U4" s="451">
        <v>1</v>
      </c>
      <c r="V4" s="215">
        <f>SUM(J4:L4)*H4</f>
        <v>0.12</v>
      </c>
      <c r="W4" s="216">
        <f>SUM(M4:O4)*H4</f>
        <v>0.2</v>
      </c>
      <c r="X4" s="216">
        <f>SUM(P4:R4)*H4</f>
        <v>0.2</v>
      </c>
      <c r="Y4" s="216">
        <f>SUM(S4:U4)*H4</f>
        <v>0.2</v>
      </c>
      <c r="Z4" s="217">
        <f>MAX(V4:Y4)</f>
        <v>0.2</v>
      </c>
      <c r="AA4" s="1804" t="s">
        <v>3</v>
      </c>
      <c r="AB4" s="562" t="s">
        <v>559</v>
      </c>
      <c r="AC4" s="1796">
        <v>1</v>
      </c>
      <c r="AD4" s="2099" t="s">
        <v>1022</v>
      </c>
      <c r="AE4" s="2099" t="s">
        <v>1022</v>
      </c>
    </row>
    <row r="5" spans="1:32" ht="24.95" customHeight="1" x14ac:dyDescent="0.2">
      <c r="A5" s="1766"/>
      <c r="B5" s="1769"/>
      <c r="C5" s="1773"/>
      <c r="D5" s="1775"/>
      <c r="E5" s="1775"/>
      <c r="F5" s="1773"/>
      <c r="G5" s="1777"/>
      <c r="H5" s="1779"/>
      <c r="I5" s="248" t="s">
        <v>601</v>
      </c>
      <c r="J5" s="467"/>
      <c r="K5" s="468"/>
      <c r="L5" s="469">
        <v>0.6</v>
      </c>
      <c r="M5" s="470"/>
      <c r="N5" s="468"/>
      <c r="O5" s="469"/>
      <c r="P5" s="470"/>
      <c r="Q5" s="468"/>
      <c r="R5" s="469"/>
      <c r="S5" s="470"/>
      <c r="T5" s="468"/>
      <c r="U5" s="471"/>
      <c r="V5" s="249">
        <f>SUM(J5:L5)*H4</f>
        <v>0.12</v>
      </c>
      <c r="W5" s="250">
        <f>SUM(M5:O5)*H4</f>
        <v>0</v>
      </c>
      <c r="X5" s="250">
        <f>SUM(P5:R5)*H4</f>
        <v>0</v>
      </c>
      <c r="Y5" s="250">
        <f>SUM(S5:U5)*H4</f>
        <v>0</v>
      </c>
      <c r="Z5" s="251">
        <f t="shared" ref="Z5:Z68" si="0">MAX(V5:Y5)</f>
        <v>0.12</v>
      </c>
      <c r="AA5" s="1805"/>
      <c r="AB5" s="563" t="s">
        <v>559</v>
      </c>
      <c r="AC5" s="1789"/>
      <c r="AD5" s="2100"/>
      <c r="AE5" s="2100"/>
    </row>
    <row r="6" spans="1:32" ht="24.95" customHeight="1" x14ac:dyDescent="0.2">
      <c r="A6" s="1766"/>
      <c r="B6" s="1769"/>
      <c r="C6" s="1773"/>
      <c r="D6" s="1775"/>
      <c r="E6" s="1775"/>
      <c r="F6" s="1773"/>
      <c r="G6" s="1777" t="s">
        <v>603</v>
      </c>
      <c r="H6" s="1788">
        <v>0.2</v>
      </c>
      <c r="I6" s="224" t="s">
        <v>600</v>
      </c>
      <c r="J6" s="452"/>
      <c r="K6" s="453"/>
      <c r="L6" s="454">
        <v>0.1</v>
      </c>
      <c r="M6" s="455"/>
      <c r="N6" s="453"/>
      <c r="O6" s="454">
        <v>0.1</v>
      </c>
      <c r="P6" s="455"/>
      <c r="Q6" s="453"/>
      <c r="R6" s="454">
        <v>1</v>
      </c>
      <c r="S6" s="455"/>
      <c r="T6" s="453"/>
      <c r="U6" s="456">
        <v>1</v>
      </c>
      <c r="V6" s="215">
        <f>SUM(J6:L6)*H6</f>
        <v>2.0000000000000004E-2</v>
      </c>
      <c r="W6" s="216">
        <f>SUM(M6:O6)*H6</f>
        <v>2.0000000000000004E-2</v>
      </c>
      <c r="X6" s="216">
        <f>SUM(P6:R6)*H6</f>
        <v>0.2</v>
      </c>
      <c r="Y6" s="216">
        <f>SUM(S6:U6)*H6</f>
        <v>0.2</v>
      </c>
      <c r="Z6" s="217">
        <f t="shared" si="0"/>
        <v>0.2</v>
      </c>
      <c r="AA6" s="1805"/>
      <c r="AB6" s="563" t="s">
        <v>559</v>
      </c>
      <c r="AC6" s="1789"/>
      <c r="AD6" s="2100"/>
      <c r="AE6" s="2100"/>
    </row>
    <row r="7" spans="1:32" ht="24.95" customHeight="1" x14ac:dyDescent="0.2">
      <c r="A7" s="1766"/>
      <c r="B7" s="1769"/>
      <c r="C7" s="1773"/>
      <c r="D7" s="1775"/>
      <c r="E7" s="1775"/>
      <c r="F7" s="1773"/>
      <c r="G7" s="1777"/>
      <c r="H7" s="1779"/>
      <c r="I7" s="248" t="s">
        <v>601</v>
      </c>
      <c r="J7" s="467"/>
      <c r="K7" s="468"/>
      <c r="L7" s="469">
        <v>0.1</v>
      </c>
      <c r="M7" s="470"/>
      <c r="N7" s="468"/>
      <c r="O7" s="469"/>
      <c r="P7" s="470"/>
      <c r="Q7" s="468"/>
      <c r="R7" s="469"/>
      <c r="S7" s="470"/>
      <c r="T7" s="468"/>
      <c r="U7" s="471"/>
      <c r="V7" s="249">
        <f>SUM(J7:L7)*H6</f>
        <v>2.0000000000000004E-2</v>
      </c>
      <c r="W7" s="250">
        <f>SUM(M7:O7)*H6</f>
        <v>0</v>
      </c>
      <c r="X7" s="250">
        <f>SUM(P7:R7)*H6</f>
        <v>0</v>
      </c>
      <c r="Y7" s="250">
        <f>SUM(S7:U7)*H6</f>
        <v>0</v>
      </c>
      <c r="Z7" s="251">
        <f t="shared" si="0"/>
        <v>2.0000000000000004E-2</v>
      </c>
      <c r="AA7" s="1805"/>
      <c r="AB7" s="563" t="s">
        <v>559</v>
      </c>
      <c r="AC7" s="1789"/>
      <c r="AD7" s="2100"/>
      <c r="AE7" s="2100"/>
    </row>
    <row r="8" spans="1:32" ht="24.95" customHeight="1" x14ac:dyDescent="0.2">
      <c r="A8" s="1766"/>
      <c r="B8" s="1769"/>
      <c r="C8" s="1773"/>
      <c r="D8" s="1775"/>
      <c r="E8" s="1775"/>
      <c r="F8" s="1773"/>
      <c r="G8" s="1777" t="s">
        <v>604</v>
      </c>
      <c r="H8" s="1791">
        <v>0.3</v>
      </c>
      <c r="I8" s="224" t="s">
        <v>600</v>
      </c>
      <c r="J8" s="452"/>
      <c r="K8" s="453"/>
      <c r="L8" s="454"/>
      <c r="M8" s="455"/>
      <c r="N8" s="453"/>
      <c r="O8" s="454"/>
      <c r="P8" s="455"/>
      <c r="Q8" s="453"/>
      <c r="R8" s="454">
        <v>0.4</v>
      </c>
      <c r="S8" s="455"/>
      <c r="T8" s="453"/>
      <c r="U8" s="456">
        <v>1</v>
      </c>
      <c r="V8" s="215">
        <f>SUM(J8:L8)*H8</f>
        <v>0</v>
      </c>
      <c r="W8" s="216">
        <f>SUM(M8:O8)*H8</f>
        <v>0</v>
      </c>
      <c r="X8" s="216">
        <f>SUM(P8:R8)*H8</f>
        <v>0.12</v>
      </c>
      <c r="Y8" s="216">
        <f>SUM(S8:U8)*H8</f>
        <v>0.3</v>
      </c>
      <c r="Z8" s="217">
        <f t="shared" si="0"/>
        <v>0.3</v>
      </c>
      <c r="AA8" s="1805"/>
      <c r="AB8" s="563" t="s">
        <v>559</v>
      </c>
      <c r="AC8" s="1789"/>
      <c r="AD8" s="2100"/>
      <c r="AE8" s="2100"/>
    </row>
    <row r="9" spans="1:32" ht="24.95" customHeight="1" x14ac:dyDescent="0.2">
      <c r="A9" s="1766"/>
      <c r="B9" s="1769"/>
      <c r="C9" s="1773"/>
      <c r="D9" s="1775"/>
      <c r="E9" s="1775"/>
      <c r="F9" s="1773"/>
      <c r="G9" s="1777"/>
      <c r="H9" s="1779"/>
      <c r="I9" s="248" t="s">
        <v>601</v>
      </c>
      <c r="J9" s="467"/>
      <c r="K9" s="468"/>
      <c r="L9" s="469"/>
      <c r="M9" s="470"/>
      <c r="N9" s="468"/>
      <c r="O9" s="469"/>
      <c r="P9" s="470"/>
      <c r="Q9" s="468"/>
      <c r="R9" s="469"/>
      <c r="S9" s="470"/>
      <c r="T9" s="468"/>
      <c r="U9" s="471"/>
      <c r="V9" s="249">
        <f>SUM(J9:L9)*H8</f>
        <v>0</v>
      </c>
      <c r="W9" s="250">
        <f>SUM(M9:O9)*H8</f>
        <v>0</v>
      </c>
      <c r="X9" s="250">
        <f>SUM(P9:R9)*H8</f>
        <v>0</v>
      </c>
      <c r="Y9" s="250">
        <f>SUM(S9:U9)*H8</f>
        <v>0</v>
      </c>
      <c r="Z9" s="251">
        <f t="shared" si="0"/>
        <v>0</v>
      </c>
      <c r="AA9" s="1805"/>
      <c r="AB9" s="563" t="s">
        <v>559</v>
      </c>
      <c r="AC9" s="1789"/>
      <c r="AD9" s="2100"/>
      <c r="AE9" s="2100"/>
    </row>
    <row r="10" spans="1:32" ht="24.95" customHeight="1" x14ac:dyDescent="0.2">
      <c r="A10" s="1766"/>
      <c r="B10" s="1769"/>
      <c r="C10" s="1773"/>
      <c r="D10" s="1775"/>
      <c r="E10" s="1775"/>
      <c r="F10" s="1773"/>
      <c r="G10" s="1777" t="s">
        <v>605</v>
      </c>
      <c r="H10" s="1791">
        <v>0.3</v>
      </c>
      <c r="I10" s="593" t="s">
        <v>600</v>
      </c>
      <c r="J10" s="457"/>
      <c r="K10" s="458"/>
      <c r="L10" s="459"/>
      <c r="M10" s="460"/>
      <c r="N10" s="458"/>
      <c r="O10" s="459"/>
      <c r="P10" s="460"/>
      <c r="Q10" s="458"/>
      <c r="R10" s="459"/>
      <c r="S10" s="460"/>
      <c r="T10" s="458"/>
      <c r="U10" s="461">
        <v>1</v>
      </c>
      <c r="V10" s="218">
        <f>SUM(J10:L10)*H10</f>
        <v>0</v>
      </c>
      <c r="W10" s="219">
        <f>SUM(M10:O10)*H10</f>
        <v>0</v>
      </c>
      <c r="X10" s="219">
        <f>SUM(P10:R10)*H10</f>
        <v>0</v>
      </c>
      <c r="Y10" s="219">
        <f>SUM(S10:U10)*H10</f>
        <v>0.3</v>
      </c>
      <c r="Z10" s="220">
        <f t="shared" si="0"/>
        <v>0.3</v>
      </c>
      <c r="AA10" s="1805"/>
      <c r="AB10" s="563" t="s">
        <v>559</v>
      </c>
      <c r="AC10" s="1789"/>
      <c r="AD10" s="2100"/>
      <c r="AE10" s="2100"/>
    </row>
    <row r="11" spans="1:32" ht="24.95" customHeight="1" thickBot="1" x14ac:dyDescent="0.25">
      <c r="A11" s="1766"/>
      <c r="B11" s="1769"/>
      <c r="C11" s="1773"/>
      <c r="D11" s="1775"/>
      <c r="E11" s="1775"/>
      <c r="F11" s="1773"/>
      <c r="G11" s="1807"/>
      <c r="H11" s="1792"/>
      <c r="I11" s="252" t="s">
        <v>601</v>
      </c>
      <c r="J11" s="472"/>
      <c r="K11" s="473"/>
      <c r="L11" s="474"/>
      <c r="M11" s="475"/>
      <c r="N11" s="473"/>
      <c r="O11" s="474"/>
      <c r="P11" s="475"/>
      <c r="Q11" s="473"/>
      <c r="R11" s="474"/>
      <c r="S11" s="475"/>
      <c r="T11" s="473"/>
      <c r="U11" s="476"/>
      <c r="V11" s="256">
        <f>SUM(J11:L11)*H10</f>
        <v>0</v>
      </c>
      <c r="W11" s="257">
        <f>SUM(M11:O11)*H10</f>
        <v>0</v>
      </c>
      <c r="X11" s="257">
        <f>SUM(P11:R11)*H10</f>
        <v>0</v>
      </c>
      <c r="Y11" s="257">
        <f>SUM(S11:U11)*H10</f>
        <v>0</v>
      </c>
      <c r="Z11" s="258">
        <f t="shared" si="0"/>
        <v>0</v>
      </c>
      <c r="AA11" s="1805"/>
      <c r="AB11" s="563" t="s">
        <v>559</v>
      </c>
      <c r="AC11" s="1789"/>
      <c r="AD11" s="2100"/>
      <c r="AE11" s="2100"/>
    </row>
    <row r="12" spans="1:32" ht="24.95" customHeight="1" x14ac:dyDescent="0.2">
      <c r="A12" s="1766"/>
      <c r="B12" s="1770"/>
      <c r="C12" s="1773"/>
      <c r="D12" s="1774" t="s">
        <v>392</v>
      </c>
      <c r="E12" s="1774" t="s">
        <v>181</v>
      </c>
      <c r="F12" s="1772" t="s">
        <v>188</v>
      </c>
      <c r="G12" s="1803" t="s">
        <v>614</v>
      </c>
      <c r="H12" s="1788">
        <v>0.2</v>
      </c>
      <c r="I12" s="224" t="s">
        <v>600</v>
      </c>
      <c r="J12" s="452"/>
      <c r="K12" s="453"/>
      <c r="L12" s="454">
        <v>0.25</v>
      </c>
      <c r="M12" s="455"/>
      <c r="N12" s="453"/>
      <c r="O12" s="454">
        <v>0.5</v>
      </c>
      <c r="P12" s="455"/>
      <c r="Q12" s="453"/>
      <c r="R12" s="454">
        <v>0.75</v>
      </c>
      <c r="S12" s="455"/>
      <c r="T12" s="453"/>
      <c r="U12" s="456">
        <v>1</v>
      </c>
      <c r="V12" s="215">
        <f>SUM(J12:L12)*H12</f>
        <v>0.05</v>
      </c>
      <c r="W12" s="216">
        <f>SUM(M12:O12)*H12</f>
        <v>0.1</v>
      </c>
      <c r="X12" s="216">
        <f>SUM(P12:R12)*H12</f>
        <v>0.15000000000000002</v>
      </c>
      <c r="Y12" s="216">
        <f>SUM(S12:U12)*H12</f>
        <v>0.2</v>
      </c>
      <c r="Z12" s="217">
        <f t="shared" si="0"/>
        <v>0.2</v>
      </c>
      <c r="AA12" s="1805"/>
      <c r="AB12" s="563" t="s">
        <v>559</v>
      </c>
      <c r="AC12" s="1796">
        <v>2</v>
      </c>
      <c r="AD12" s="2100"/>
      <c r="AE12" s="2100"/>
    </row>
    <row r="13" spans="1:32" ht="24.95" customHeight="1" x14ac:dyDescent="0.2">
      <c r="A13" s="1766"/>
      <c r="B13" s="1770"/>
      <c r="C13" s="1773"/>
      <c r="D13" s="1775"/>
      <c r="E13" s="1775"/>
      <c r="F13" s="1773"/>
      <c r="G13" s="1777"/>
      <c r="H13" s="1779"/>
      <c r="I13" s="248" t="s">
        <v>601</v>
      </c>
      <c r="J13" s="467"/>
      <c r="K13" s="468"/>
      <c r="L13" s="469">
        <v>0.25</v>
      </c>
      <c r="M13" s="470"/>
      <c r="N13" s="468"/>
      <c r="O13" s="469"/>
      <c r="P13" s="470"/>
      <c r="Q13" s="468"/>
      <c r="R13" s="469"/>
      <c r="S13" s="470"/>
      <c r="T13" s="468"/>
      <c r="U13" s="471"/>
      <c r="V13" s="249">
        <f>SUM(J13:L13)*H12</f>
        <v>0.05</v>
      </c>
      <c r="W13" s="250">
        <f>SUM(M13:O13)*H12</f>
        <v>0</v>
      </c>
      <c r="X13" s="250">
        <f>SUM(P13:R13)*H12</f>
        <v>0</v>
      </c>
      <c r="Y13" s="250">
        <f>SUM(S13:U13)*H12</f>
        <v>0</v>
      </c>
      <c r="Z13" s="251">
        <f t="shared" si="0"/>
        <v>0.05</v>
      </c>
      <c r="AA13" s="1805"/>
      <c r="AB13" s="563" t="s">
        <v>559</v>
      </c>
      <c r="AC13" s="1789"/>
      <c r="AD13" s="2100"/>
      <c r="AE13" s="2100"/>
    </row>
    <row r="14" spans="1:32" ht="24.95" customHeight="1" x14ac:dyDescent="0.2">
      <c r="A14" s="1766"/>
      <c r="B14" s="1770"/>
      <c r="C14" s="1773"/>
      <c r="D14" s="1775"/>
      <c r="E14" s="1775"/>
      <c r="F14" s="1773"/>
      <c r="G14" s="1777" t="s">
        <v>610</v>
      </c>
      <c r="H14" s="1788">
        <v>0.15</v>
      </c>
      <c r="I14" s="224" t="s">
        <v>600</v>
      </c>
      <c r="J14" s="452"/>
      <c r="K14" s="453"/>
      <c r="L14" s="454">
        <v>0.25</v>
      </c>
      <c r="M14" s="455"/>
      <c r="N14" s="453"/>
      <c r="O14" s="454">
        <v>0.5</v>
      </c>
      <c r="P14" s="455"/>
      <c r="Q14" s="453"/>
      <c r="R14" s="454">
        <v>0.75</v>
      </c>
      <c r="S14" s="455"/>
      <c r="T14" s="453"/>
      <c r="U14" s="456">
        <v>1</v>
      </c>
      <c r="V14" s="215">
        <f>SUM(J14:L14)*H14</f>
        <v>3.7499999999999999E-2</v>
      </c>
      <c r="W14" s="216">
        <f>SUM(M14:O14)*H14</f>
        <v>7.4999999999999997E-2</v>
      </c>
      <c r="X14" s="216">
        <f>SUM(P14:R14)*H14</f>
        <v>0.11249999999999999</v>
      </c>
      <c r="Y14" s="216">
        <f>SUM(S14:U14)*H14</f>
        <v>0.15</v>
      </c>
      <c r="Z14" s="217">
        <f t="shared" si="0"/>
        <v>0.15</v>
      </c>
      <c r="AA14" s="1805"/>
      <c r="AB14" s="563" t="s">
        <v>559</v>
      </c>
      <c r="AC14" s="1789"/>
      <c r="AD14" s="2100"/>
      <c r="AE14" s="2100"/>
    </row>
    <row r="15" spans="1:32" ht="24.95" customHeight="1" x14ac:dyDescent="0.2">
      <c r="A15" s="1766"/>
      <c r="B15" s="1770"/>
      <c r="C15" s="1773"/>
      <c r="D15" s="1775"/>
      <c r="E15" s="1775"/>
      <c r="F15" s="1773"/>
      <c r="G15" s="1777"/>
      <c r="H15" s="1779"/>
      <c r="I15" s="248" t="s">
        <v>601</v>
      </c>
      <c r="J15" s="467"/>
      <c r="K15" s="468"/>
      <c r="L15" s="469">
        <v>0.25</v>
      </c>
      <c r="M15" s="470"/>
      <c r="N15" s="468"/>
      <c r="O15" s="469"/>
      <c r="P15" s="470"/>
      <c r="Q15" s="468"/>
      <c r="R15" s="469"/>
      <c r="S15" s="470"/>
      <c r="T15" s="468"/>
      <c r="U15" s="471"/>
      <c r="V15" s="249">
        <f>SUM(J15:L15)*H14</f>
        <v>3.7499999999999999E-2</v>
      </c>
      <c r="W15" s="250">
        <f>SUM(M15:O15)*H14</f>
        <v>0</v>
      </c>
      <c r="X15" s="250">
        <f>SUM(P15:R15)*H14</f>
        <v>0</v>
      </c>
      <c r="Y15" s="250">
        <f>SUM(S15:U15)*H14</f>
        <v>0</v>
      </c>
      <c r="Z15" s="251">
        <f t="shared" si="0"/>
        <v>3.7499999999999999E-2</v>
      </c>
      <c r="AA15" s="1805"/>
      <c r="AB15" s="563" t="s">
        <v>559</v>
      </c>
      <c r="AC15" s="1789"/>
      <c r="AD15" s="2100"/>
      <c r="AE15" s="2100"/>
    </row>
    <row r="16" spans="1:32" ht="24.95" customHeight="1" x14ac:dyDescent="0.2">
      <c r="A16" s="1766"/>
      <c r="B16" s="1770"/>
      <c r="C16" s="1773"/>
      <c r="D16" s="1775"/>
      <c r="E16" s="1775"/>
      <c r="F16" s="1773"/>
      <c r="G16" s="1777" t="s">
        <v>611</v>
      </c>
      <c r="H16" s="1788">
        <v>0.15</v>
      </c>
      <c r="I16" s="224" t="s">
        <v>600</v>
      </c>
      <c r="J16" s="452"/>
      <c r="K16" s="453"/>
      <c r="L16" s="454">
        <v>0.25</v>
      </c>
      <c r="M16" s="455"/>
      <c r="N16" s="453"/>
      <c r="O16" s="454">
        <v>0.5</v>
      </c>
      <c r="P16" s="455"/>
      <c r="Q16" s="453"/>
      <c r="R16" s="454">
        <v>0.75</v>
      </c>
      <c r="S16" s="455"/>
      <c r="T16" s="453"/>
      <c r="U16" s="456">
        <v>1</v>
      </c>
      <c r="V16" s="215">
        <f>SUM(J16:L16)*H16</f>
        <v>3.7499999999999999E-2</v>
      </c>
      <c r="W16" s="216">
        <f>SUM(M16:O16)*H16</f>
        <v>7.4999999999999997E-2</v>
      </c>
      <c r="X16" s="216">
        <f>SUM(P16:R16)*H16</f>
        <v>0.11249999999999999</v>
      </c>
      <c r="Y16" s="216">
        <f>SUM(S16:U16)*H16</f>
        <v>0.15</v>
      </c>
      <c r="Z16" s="217">
        <f t="shared" si="0"/>
        <v>0.15</v>
      </c>
      <c r="AA16" s="1805"/>
      <c r="AB16" s="563" t="s">
        <v>559</v>
      </c>
      <c r="AC16" s="1789"/>
      <c r="AD16" s="2100"/>
      <c r="AE16" s="2100"/>
    </row>
    <row r="17" spans="1:31" ht="24.95" customHeight="1" x14ac:dyDescent="0.2">
      <c r="A17" s="1766"/>
      <c r="B17" s="1770"/>
      <c r="C17" s="1773"/>
      <c r="D17" s="1775"/>
      <c r="E17" s="1775"/>
      <c r="F17" s="1773"/>
      <c r="G17" s="1777"/>
      <c r="H17" s="1779"/>
      <c r="I17" s="248" t="s">
        <v>601</v>
      </c>
      <c r="J17" s="467"/>
      <c r="K17" s="468"/>
      <c r="L17" s="469">
        <v>0.25</v>
      </c>
      <c r="M17" s="470"/>
      <c r="N17" s="468"/>
      <c r="O17" s="469"/>
      <c r="P17" s="470"/>
      <c r="Q17" s="468"/>
      <c r="R17" s="469"/>
      <c r="S17" s="470"/>
      <c r="T17" s="468"/>
      <c r="U17" s="471"/>
      <c r="V17" s="249">
        <f>SUM(J17:L17)*H16</f>
        <v>3.7499999999999999E-2</v>
      </c>
      <c r="W17" s="250">
        <f>SUM(M17:O17)*H16</f>
        <v>0</v>
      </c>
      <c r="X17" s="250">
        <f>SUM(P17:R17)*H16</f>
        <v>0</v>
      </c>
      <c r="Y17" s="250">
        <f>SUM(S17:U17)*H16</f>
        <v>0</v>
      </c>
      <c r="Z17" s="251">
        <f t="shared" si="0"/>
        <v>3.7499999999999999E-2</v>
      </c>
      <c r="AA17" s="1805"/>
      <c r="AB17" s="563" t="s">
        <v>559</v>
      </c>
      <c r="AC17" s="1789"/>
      <c r="AD17" s="2100"/>
      <c r="AE17" s="2100"/>
    </row>
    <row r="18" spans="1:31" ht="24.95" customHeight="1" x14ac:dyDescent="0.2">
      <c r="A18" s="1766"/>
      <c r="B18" s="1770"/>
      <c r="C18" s="1773"/>
      <c r="D18" s="1775"/>
      <c r="E18" s="1775"/>
      <c r="F18" s="1773"/>
      <c r="G18" s="1777" t="s">
        <v>612</v>
      </c>
      <c r="H18" s="1788">
        <v>0.25</v>
      </c>
      <c r="I18" s="224" t="s">
        <v>600</v>
      </c>
      <c r="J18" s="452"/>
      <c r="K18" s="453"/>
      <c r="L18" s="454">
        <v>0.25</v>
      </c>
      <c r="M18" s="455"/>
      <c r="N18" s="453"/>
      <c r="O18" s="454">
        <v>0.5</v>
      </c>
      <c r="P18" s="455"/>
      <c r="Q18" s="453"/>
      <c r="R18" s="454">
        <v>0.75</v>
      </c>
      <c r="S18" s="455"/>
      <c r="T18" s="453"/>
      <c r="U18" s="456">
        <v>1</v>
      </c>
      <c r="V18" s="215">
        <f>SUM(J18:L18)*H18</f>
        <v>6.25E-2</v>
      </c>
      <c r="W18" s="216">
        <f>SUM(M18:O18)*H18</f>
        <v>0.125</v>
      </c>
      <c r="X18" s="216">
        <f>SUM(P18:R18)*H18</f>
        <v>0.1875</v>
      </c>
      <c r="Y18" s="216">
        <f>SUM(S18:U18)*H18</f>
        <v>0.25</v>
      </c>
      <c r="Z18" s="217">
        <f t="shared" si="0"/>
        <v>0.25</v>
      </c>
      <c r="AA18" s="1805"/>
      <c r="AB18" s="563" t="s">
        <v>559</v>
      </c>
      <c r="AC18" s="1789"/>
      <c r="AD18" s="2100"/>
      <c r="AE18" s="2100"/>
    </row>
    <row r="19" spans="1:31" ht="24.95" customHeight="1" x14ac:dyDescent="0.2">
      <c r="A19" s="1766"/>
      <c r="B19" s="1770"/>
      <c r="C19" s="1773"/>
      <c r="D19" s="1775"/>
      <c r="E19" s="1775"/>
      <c r="F19" s="1773"/>
      <c r="G19" s="1777"/>
      <c r="H19" s="1779"/>
      <c r="I19" s="248" t="s">
        <v>601</v>
      </c>
      <c r="J19" s="467"/>
      <c r="K19" s="468"/>
      <c r="L19" s="469">
        <v>0.25</v>
      </c>
      <c r="M19" s="470"/>
      <c r="N19" s="468"/>
      <c r="O19" s="469"/>
      <c r="P19" s="470"/>
      <c r="Q19" s="468"/>
      <c r="R19" s="469"/>
      <c r="S19" s="470"/>
      <c r="T19" s="468"/>
      <c r="U19" s="471"/>
      <c r="V19" s="249">
        <f>SUM(J19:L19)*H18</f>
        <v>6.25E-2</v>
      </c>
      <c r="W19" s="250">
        <f>SUM(M19:O19)*H18</f>
        <v>0</v>
      </c>
      <c r="X19" s="250">
        <f>SUM(P19:R19)*H18</f>
        <v>0</v>
      </c>
      <c r="Y19" s="250">
        <f>SUM(S19:U19)*H18</f>
        <v>0</v>
      </c>
      <c r="Z19" s="251">
        <f t="shared" si="0"/>
        <v>6.25E-2</v>
      </c>
      <c r="AA19" s="1805"/>
      <c r="AB19" s="563" t="s">
        <v>559</v>
      </c>
      <c r="AC19" s="1789"/>
      <c r="AD19" s="2100"/>
      <c r="AE19" s="2100"/>
    </row>
    <row r="20" spans="1:31" ht="24.95" customHeight="1" x14ac:dyDescent="0.2">
      <c r="A20" s="1766"/>
      <c r="B20" s="1770"/>
      <c r="C20" s="1773"/>
      <c r="D20" s="1775"/>
      <c r="E20" s="1775"/>
      <c r="F20" s="1773"/>
      <c r="G20" s="1777" t="s">
        <v>613</v>
      </c>
      <c r="H20" s="1791">
        <v>0.25</v>
      </c>
      <c r="I20" s="224" t="s">
        <v>600</v>
      </c>
      <c r="J20" s="452"/>
      <c r="K20" s="453"/>
      <c r="L20" s="454">
        <v>0.25</v>
      </c>
      <c r="M20" s="455"/>
      <c r="N20" s="453"/>
      <c r="O20" s="454">
        <v>0.5</v>
      </c>
      <c r="P20" s="455"/>
      <c r="Q20" s="453"/>
      <c r="R20" s="454">
        <v>0.75</v>
      </c>
      <c r="S20" s="455"/>
      <c r="T20" s="453"/>
      <c r="U20" s="456">
        <v>1</v>
      </c>
      <c r="V20" s="215">
        <f>SUM(J20:L20)*H20</f>
        <v>6.25E-2</v>
      </c>
      <c r="W20" s="216">
        <f>SUM(M20:O20)*H20</f>
        <v>0.125</v>
      </c>
      <c r="X20" s="216">
        <f>SUM(P20:R20)*H20</f>
        <v>0.1875</v>
      </c>
      <c r="Y20" s="216">
        <f>SUM(S20:U20)*H20</f>
        <v>0.25</v>
      </c>
      <c r="Z20" s="217">
        <f t="shared" si="0"/>
        <v>0.25</v>
      </c>
      <c r="AA20" s="1805"/>
      <c r="AB20" s="563" t="s">
        <v>559</v>
      </c>
      <c r="AC20" s="1789"/>
      <c r="AD20" s="2100"/>
      <c r="AE20" s="2100"/>
    </row>
    <row r="21" spans="1:31" ht="24.95" customHeight="1" thickBot="1" x14ac:dyDescent="0.25">
      <c r="A21" s="1766"/>
      <c r="B21" s="1770"/>
      <c r="C21" s="1773"/>
      <c r="D21" s="1775"/>
      <c r="E21" s="1775"/>
      <c r="F21" s="1773"/>
      <c r="G21" s="1798"/>
      <c r="H21" s="1792"/>
      <c r="I21" s="252" t="s">
        <v>601</v>
      </c>
      <c r="J21" s="472"/>
      <c r="K21" s="473"/>
      <c r="L21" s="474">
        <v>0.25</v>
      </c>
      <c r="M21" s="475"/>
      <c r="N21" s="473"/>
      <c r="O21" s="474"/>
      <c r="P21" s="475"/>
      <c r="Q21" s="473"/>
      <c r="R21" s="474"/>
      <c r="S21" s="475"/>
      <c r="T21" s="473"/>
      <c r="U21" s="476"/>
      <c r="V21" s="256">
        <f>SUM(J21:L21)*H20</f>
        <v>6.25E-2</v>
      </c>
      <c r="W21" s="257">
        <f>SUM(M21:O21)*H20</f>
        <v>0</v>
      </c>
      <c r="X21" s="257">
        <f>SUM(P21:R21)*H20</f>
        <v>0</v>
      </c>
      <c r="Y21" s="257">
        <f>SUM(S21:U21)*H20</f>
        <v>0</v>
      </c>
      <c r="Z21" s="258">
        <f t="shared" si="0"/>
        <v>6.25E-2</v>
      </c>
      <c r="AA21" s="1806"/>
      <c r="AB21" s="563" t="s">
        <v>559</v>
      </c>
      <c r="AC21" s="1789"/>
      <c r="AD21" s="2101"/>
      <c r="AE21" s="2101"/>
    </row>
    <row r="22" spans="1:31" ht="24.95" customHeight="1" x14ac:dyDescent="0.2">
      <c r="A22" s="1766"/>
      <c r="B22" s="1770"/>
      <c r="C22" s="1773"/>
      <c r="D22" s="1780" t="s">
        <v>136</v>
      </c>
      <c r="E22" s="1782" t="s">
        <v>114</v>
      </c>
      <c r="F22" s="1784" t="s">
        <v>189</v>
      </c>
      <c r="G22" s="1801" t="s">
        <v>394</v>
      </c>
      <c r="H22" s="1788">
        <v>1</v>
      </c>
      <c r="I22" s="224" t="s">
        <v>600</v>
      </c>
      <c r="J22" s="462"/>
      <c r="K22" s="463"/>
      <c r="L22" s="464"/>
      <c r="M22" s="465"/>
      <c r="N22" s="463"/>
      <c r="O22" s="464"/>
      <c r="P22" s="465"/>
      <c r="Q22" s="463"/>
      <c r="R22" s="464">
        <v>1</v>
      </c>
      <c r="S22" s="465"/>
      <c r="T22" s="463"/>
      <c r="U22" s="466">
        <v>1</v>
      </c>
      <c r="V22" s="215">
        <f>SUM(J22:L22)*H22</f>
        <v>0</v>
      </c>
      <c r="W22" s="216">
        <f>SUM(M22:O22)*H22</f>
        <v>0</v>
      </c>
      <c r="X22" s="216">
        <f>SUM(P22:R22)*H22</f>
        <v>1</v>
      </c>
      <c r="Y22" s="216">
        <f>SUM(S22:U22)*H22</f>
        <v>1</v>
      </c>
      <c r="Z22" s="217">
        <f t="shared" si="0"/>
        <v>1</v>
      </c>
      <c r="AA22" s="1793" t="s">
        <v>397</v>
      </c>
      <c r="AB22" s="562" t="s">
        <v>556</v>
      </c>
      <c r="AC22" s="1796">
        <v>3</v>
      </c>
      <c r="AD22" s="2088" t="s">
        <v>1022</v>
      </c>
      <c r="AE22" s="2088" t="s">
        <v>1022</v>
      </c>
    </row>
    <row r="23" spans="1:31" ht="24.95" customHeight="1" thickBot="1" x14ac:dyDescent="0.25">
      <c r="A23" s="1766"/>
      <c r="B23" s="1770"/>
      <c r="C23" s="1773"/>
      <c r="D23" s="1781"/>
      <c r="E23" s="1799"/>
      <c r="F23" s="1800"/>
      <c r="G23" s="1802"/>
      <c r="H23" s="1792"/>
      <c r="I23" s="252" t="s">
        <v>601</v>
      </c>
      <c r="J23" s="477"/>
      <c r="K23" s="478"/>
      <c r="L23" s="479"/>
      <c r="M23" s="480"/>
      <c r="N23" s="478"/>
      <c r="O23" s="479"/>
      <c r="P23" s="480"/>
      <c r="Q23" s="478"/>
      <c r="R23" s="479"/>
      <c r="S23" s="480"/>
      <c r="T23" s="478"/>
      <c r="U23" s="481"/>
      <c r="V23" s="256">
        <f>SUM(J23:L23)*H22</f>
        <v>0</v>
      </c>
      <c r="W23" s="257">
        <f>SUM(M23:O23)*H22</f>
        <v>0</v>
      </c>
      <c r="X23" s="257">
        <f>SUM(P23:R23)*H22</f>
        <v>0</v>
      </c>
      <c r="Y23" s="257">
        <f>SUM(S23:U23)*H22</f>
        <v>0</v>
      </c>
      <c r="Z23" s="258">
        <f t="shared" si="0"/>
        <v>0</v>
      </c>
      <c r="AA23" s="1794"/>
      <c r="AB23" s="563" t="s">
        <v>556</v>
      </c>
      <c r="AC23" s="1797"/>
      <c r="AD23" s="2089"/>
      <c r="AE23" s="2089"/>
    </row>
    <row r="24" spans="1:31" ht="24.95" customHeight="1" x14ac:dyDescent="0.2">
      <c r="A24" s="1766"/>
      <c r="B24" s="1770"/>
      <c r="C24" s="1773"/>
      <c r="D24" s="1781"/>
      <c r="E24" s="1783" t="s">
        <v>116</v>
      </c>
      <c r="F24" s="1785" t="s">
        <v>187</v>
      </c>
      <c r="G24" s="1812" t="s">
        <v>299</v>
      </c>
      <c r="H24" s="1788">
        <v>1</v>
      </c>
      <c r="I24" s="224" t="s">
        <v>600</v>
      </c>
      <c r="J24" s="462"/>
      <c r="K24" s="463"/>
      <c r="L24" s="464">
        <v>0.5</v>
      </c>
      <c r="M24" s="465"/>
      <c r="N24" s="463"/>
      <c r="O24" s="464">
        <v>1</v>
      </c>
      <c r="P24" s="465"/>
      <c r="Q24" s="463"/>
      <c r="R24" s="464">
        <v>1</v>
      </c>
      <c r="S24" s="465"/>
      <c r="T24" s="463"/>
      <c r="U24" s="466">
        <v>1</v>
      </c>
      <c r="V24" s="215">
        <f>SUM(J24:L24)*H24</f>
        <v>0.5</v>
      </c>
      <c r="W24" s="216">
        <f>SUM(M24:O24)*H24</f>
        <v>1</v>
      </c>
      <c r="X24" s="216">
        <f>SUM(P24:R24)*H24</f>
        <v>1</v>
      </c>
      <c r="Y24" s="216">
        <f>SUM(S24:U24)*H24</f>
        <v>1</v>
      </c>
      <c r="Z24" s="217">
        <f t="shared" si="0"/>
        <v>1</v>
      </c>
      <c r="AA24" s="1794"/>
      <c r="AB24" s="563" t="s">
        <v>556</v>
      </c>
      <c r="AC24" s="1789">
        <v>4</v>
      </c>
      <c r="AD24" s="2089"/>
      <c r="AE24" s="2089"/>
    </row>
    <row r="25" spans="1:31" ht="24.95" customHeight="1" thickBot="1" x14ac:dyDescent="0.25">
      <c r="A25" s="1766"/>
      <c r="B25" s="1770"/>
      <c r="C25" s="1773"/>
      <c r="D25" s="1781"/>
      <c r="E25" s="1783"/>
      <c r="F25" s="1785"/>
      <c r="G25" s="1813"/>
      <c r="H25" s="1792"/>
      <c r="I25" s="252" t="s">
        <v>601</v>
      </c>
      <c r="J25" s="477"/>
      <c r="K25" s="478"/>
      <c r="L25" s="479">
        <v>0.5</v>
      </c>
      <c r="M25" s="480"/>
      <c r="N25" s="478"/>
      <c r="O25" s="479"/>
      <c r="P25" s="480"/>
      <c r="Q25" s="478"/>
      <c r="R25" s="479"/>
      <c r="S25" s="480"/>
      <c r="T25" s="478"/>
      <c r="U25" s="481"/>
      <c r="V25" s="256">
        <f>SUM(J25:L25)*H24</f>
        <v>0.5</v>
      </c>
      <c r="W25" s="257">
        <f>SUM(M25:O25)*H24</f>
        <v>0</v>
      </c>
      <c r="X25" s="257">
        <f>SUM(P25:R25)*H24</f>
        <v>0</v>
      </c>
      <c r="Y25" s="257">
        <f>SUM(S25:U25)*H24</f>
        <v>0</v>
      </c>
      <c r="Z25" s="258">
        <f t="shared" si="0"/>
        <v>0.5</v>
      </c>
      <c r="AA25" s="1794"/>
      <c r="AB25" s="563" t="s">
        <v>556</v>
      </c>
      <c r="AC25" s="1797"/>
      <c r="AD25" s="2089"/>
      <c r="AE25" s="2089"/>
    </row>
    <row r="26" spans="1:31" ht="24.95" customHeight="1" x14ac:dyDescent="0.2">
      <c r="A26" s="1766"/>
      <c r="B26" s="1770"/>
      <c r="C26" s="1773"/>
      <c r="D26" s="1780" t="s">
        <v>395</v>
      </c>
      <c r="E26" s="1782" t="s">
        <v>115</v>
      </c>
      <c r="F26" s="1784" t="s">
        <v>186</v>
      </c>
      <c r="G26" s="1786" t="s">
        <v>620</v>
      </c>
      <c r="H26" s="1788">
        <v>0.5</v>
      </c>
      <c r="I26" s="224" t="s">
        <v>600</v>
      </c>
      <c r="J26" s="462"/>
      <c r="K26" s="463"/>
      <c r="L26" s="464"/>
      <c r="M26" s="465"/>
      <c r="N26" s="463"/>
      <c r="O26" s="464"/>
      <c r="P26" s="465"/>
      <c r="Q26" s="463"/>
      <c r="R26" s="464">
        <v>1</v>
      </c>
      <c r="S26" s="465"/>
      <c r="T26" s="463"/>
      <c r="U26" s="466">
        <v>1</v>
      </c>
      <c r="V26" s="215">
        <f>SUM(J26:L26)*H26</f>
        <v>0</v>
      </c>
      <c r="W26" s="216">
        <f>SUM(M26:O26)*H26</f>
        <v>0</v>
      </c>
      <c r="X26" s="216">
        <f>SUM(P26:R26)*H26</f>
        <v>0.5</v>
      </c>
      <c r="Y26" s="216">
        <f>SUM(S26:U26)*H26</f>
        <v>0.5</v>
      </c>
      <c r="Z26" s="217">
        <f t="shared" si="0"/>
        <v>0.5</v>
      </c>
      <c r="AA26" s="1794"/>
      <c r="AB26" s="563" t="s">
        <v>556</v>
      </c>
      <c r="AC26" s="1789">
        <v>5</v>
      </c>
      <c r="AD26" s="2089"/>
      <c r="AE26" s="2089"/>
    </row>
    <row r="27" spans="1:31" ht="24.95" customHeight="1" x14ac:dyDescent="0.2">
      <c r="A27" s="1766"/>
      <c r="B27" s="1770"/>
      <c r="C27" s="1773"/>
      <c r="D27" s="1781"/>
      <c r="E27" s="1783"/>
      <c r="F27" s="1785"/>
      <c r="G27" s="1787"/>
      <c r="H27" s="1779"/>
      <c r="I27" s="248" t="s">
        <v>601</v>
      </c>
      <c r="J27" s="482"/>
      <c r="K27" s="483"/>
      <c r="L27" s="484"/>
      <c r="M27" s="485"/>
      <c r="N27" s="483"/>
      <c r="O27" s="484"/>
      <c r="P27" s="485"/>
      <c r="Q27" s="483"/>
      <c r="R27" s="484"/>
      <c r="S27" s="485"/>
      <c r="T27" s="483"/>
      <c r="U27" s="486"/>
      <c r="V27" s="249">
        <f>SUM(J27:L27)*H26</f>
        <v>0</v>
      </c>
      <c r="W27" s="250">
        <f>SUM(M27:O27)*H26</f>
        <v>0</v>
      </c>
      <c r="X27" s="250">
        <f>SUM(P27:R27)*H26</f>
        <v>0</v>
      </c>
      <c r="Y27" s="250">
        <f>SUM(S27:U27)*H26</f>
        <v>0</v>
      </c>
      <c r="Z27" s="251">
        <f t="shared" si="0"/>
        <v>0</v>
      </c>
      <c r="AA27" s="1794"/>
      <c r="AB27" s="563" t="s">
        <v>556</v>
      </c>
      <c r="AC27" s="1789"/>
      <c r="AD27" s="2089"/>
      <c r="AE27" s="2089"/>
    </row>
    <row r="28" spans="1:31" ht="24.95" customHeight="1" x14ac:dyDescent="0.2">
      <c r="A28" s="1766"/>
      <c r="B28" s="1770"/>
      <c r="C28" s="1773"/>
      <c r="D28" s="1781"/>
      <c r="E28" s="1783"/>
      <c r="F28" s="1785"/>
      <c r="G28" s="1787" t="s">
        <v>621</v>
      </c>
      <c r="H28" s="1791">
        <v>0.5</v>
      </c>
      <c r="I28" s="224" t="s">
        <v>600</v>
      </c>
      <c r="J28" s="462"/>
      <c r="K28" s="463"/>
      <c r="L28" s="464"/>
      <c r="M28" s="465"/>
      <c r="N28" s="463"/>
      <c r="O28" s="464"/>
      <c r="P28" s="465"/>
      <c r="Q28" s="463"/>
      <c r="R28" s="464">
        <v>1</v>
      </c>
      <c r="S28" s="465"/>
      <c r="T28" s="463"/>
      <c r="U28" s="466">
        <v>1</v>
      </c>
      <c r="V28" s="215">
        <f>SUM(J28:L28)*H28</f>
        <v>0</v>
      </c>
      <c r="W28" s="216">
        <f>SUM(M28:O28)*H28</f>
        <v>0</v>
      </c>
      <c r="X28" s="216">
        <f>SUM(P28:R28)*H28</f>
        <v>0.5</v>
      </c>
      <c r="Y28" s="216">
        <f>SUM(S28:U28)*H28</f>
        <v>0.5</v>
      </c>
      <c r="Z28" s="217">
        <f t="shared" si="0"/>
        <v>0.5</v>
      </c>
      <c r="AA28" s="1794"/>
      <c r="AB28" s="563" t="s">
        <v>556</v>
      </c>
      <c r="AC28" s="1789"/>
      <c r="AD28" s="2089"/>
      <c r="AE28" s="2089"/>
    </row>
    <row r="29" spans="1:31" ht="24.95" customHeight="1" thickBot="1" x14ac:dyDescent="0.25">
      <c r="A29" s="1766"/>
      <c r="B29" s="1770"/>
      <c r="C29" s="1773"/>
      <c r="D29" s="1781"/>
      <c r="E29" s="1783"/>
      <c r="F29" s="1785"/>
      <c r="G29" s="1790"/>
      <c r="H29" s="1792"/>
      <c r="I29" s="252" t="s">
        <v>601</v>
      </c>
      <c r="J29" s="477"/>
      <c r="K29" s="478"/>
      <c r="L29" s="479"/>
      <c r="M29" s="480"/>
      <c r="N29" s="478"/>
      <c r="O29" s="479"/>
      <c r="P29" s="480"/>
      <c r="Q29" s="478"/>
      <c r="R29" s="479"/>
      <c r="S29" s="480"/>
      <c r="T29" s="478"/>
      <c r="U29" s="481"/>
      <c r="V29" s="256">
        <f>SUM(J29:L29)*H28</f>
        <v>0</v>
      </c>
      <c r="W29" s="257">
        <f>SUM(M29:O29)*H28</f>
        <v>0</v>
      </c>
      <c r="X29" s="257">
        <f>SUM(P29:R29)*H28</f>
        <v>0</v>
      </c>
      <c r="Y29" s="257">
        <f>SUM(S29:U29)*H28</f>
        <v>0</v>
      </c>
      <c r="Z29" s="258">
        <f t="shared" si="0"/>
        <v>0</v>
      </c>
      <c r="AA29" s="1795"/>
      <c r="AB29" s="563" t="s">
        <v>556</v>
      </c>
      <c r="AC29" s="1789"/>
      <c r="AD29" s="2102"/>
      <c r="AE29" s="2102"/>
    </row>
    <row r="30" spans="1:31" ht="24.95" customHeight="1" x14ac:dyDescent="0.2">
      <c r="A30" s="1766"/>
      <c r="B30" s="1770"/>
      <c r="C30" s="1773"/>
      <c r="D30" s="1780" t="s">
        <v>137</v>
      </c>
      <c r="E30" s="1782" t="s">
        <v>135</v>
      </c>
      <c r="F30" s="1809" t="s">
        <v>182</v>
      </c>
      <c r="G30" s="1776" t="s">
        <v>300</v>
      </c>
      <c r="H30" s="1811">
        <v>1</v>
      </c>
      <c r="I30" s="592" t="s">
        <v>600</v>
      </c>
      <c r="J30" s="447"/>
      <c r="K30" s="448"/>
      <c r="L30" s="449">
        <v>0.25</v>
      </c>
      <c r="M30" s="450"/>
      <c r="N30" s="448"/>
      <c r="O30" s="449">
        <v>0.5</v>
      </c>
      <c r="P30" s="450"/>
      <c r="Q30" s="448"/>
      <c r="R30" s="449">
        <v>0.75</v>
      </c>
      <c r="S30" s="450"/>
      <c r="T30" s="448"/>
      <c r="U30" s="451">
        <v>1</v>
      </c>
      <c r="V30" s="221">
        <f>SUM(J30:L30)*H30</f>
        <v>0.25</v>
      </c>
      <c r="W30" s="222">
        <f>SUM(M30:O30)*H30</f>
        <v>0.5</v>
      </c>
      <c r="X30" s="222">
        <f>SUM(P30:R30)*H30</f>
        <v>0.75</v>
      </c>
      <c r="Y30" s="222">
        <f>SUM(S30:U30)*H30</f>
        <v>1</v>
      </c>
      <c r="Z30" s="223">
        <f t="shared" si="0"/>
        <v>1</v>
      </c>
      <c r="AA30" s="1805" t="s">
        <v>317</v>
      </c>
      <c r="AB30" s="563" t="s">
        <v>556</v>
      </c>
      <c r="AC30" s="1796">
        <v>6</v>
      </c>
      <c r="AD30" s="2100" t="s">
        <v>1022</v>
      </c>
      <c r="AE30" s="2126" t="s">
        <v>1035</v>
      </c>
    </row>
    <row r="31" spans="1:31" ht="24.95" customHeight="1" x14ac:dyDescent="0.2">
      <c r="A31" s="1766"/>
      <c r="B31" s="1770"/>
      <c r="C31" s="1773"/>
      <c r="D31" s="1781"/>
      <c r="E31" s="1783"/>
      <c r="F31" s="1810"/>
      <c r="G31" s="1777"/>
      <c r="H31" s="1808"/>
      <c r="I31" s="248" t="s">
        <v>601</v>
      </c>
      <c r="J31" s="467"/>
      <c r="K31" s="468"/>
      <c r="L31" s="469"/>
      <c r="M31" s="470"/>
      <c r="N31" s="468"/>
      <c r="O31" s="469"/>
      <c r="P31" s="470"/>
      <c r="Q31" s="468"/>
      <c r="R31" s="469"/>
      <c r="S31" s="470"/>
      <c r="T31" s="468"/>
      <c r="U31" s="471"/>
      <c r="V31" s="249">
        <f>SUM(J31:L31)*H30</f>
        <v>0</v>
      </c>
      <c r="W31" s="250">
        <f>SUM(M31:O31)*H30</f>
        <v>0</v>
      </c>
      <c r="X31" s="250">
        <f>SUM(P31:R31)*H30</f>
        <v>0</v>
      </c>
      <c r="Y31" s="250">
        <f>SUM(S31:U31)*H30</f>
        <v>0</v>
      </c>
      <c r="Z31" s="251">
        <f t="shared" si="0"/>
        <v>0</v>
      </c>
      <c r="AA31" s="1805"/>
      <c r="AB31" s="563" t="s">
        <v>556</v>
      </c>
      <c r="AC31" s="1789"/>
      <c r="AD31" s="2100"/>
      <c r="AE31" s="2126"/>
    </row>
    <row r="32" spans="1:31" ht="24.95" customHeight="1" x14ac:dyDescent="0.2">
      <c r="A32" s="1766"/>
      <c r="B32" s="1770"/>
      <c r="C32" s="1773"/>
      <c r="D32" s="1781"/>
      <c r="E32" s="1783"/>
      <c r="F32" s="1810"/>
      <c r="G32" s="1777" t="s">
        <v>1014</v>
      </c>
      <c r="H32" s="1808"/>
      <c r="I32" s="593" t="s">
        <v>600</v>
      </c>
      <c r="J32" s="457"/>
      <c r="K32" s="458"/>
      <c r="L32" s="459"/>
      <c r="M32" s="460"/>
      <c r="N32" s="458"/>
      <c r="O32" s="459"/>
      <c r="P32" s="460"/>
      <c r="Q32" s="458"/>
      <c r="R32" s="459"/>
      <c r="S32" s="460"/>
      <c r="T32" s="458"/>
      <c r="U32" s="461"/>
      <c r="V32" s="218">
        <f>SUM(J32:L32)*H32</f>
        <v>0</v>
      </c>
      <c r="W32" s="219">
        <f>SUM(M32:O32)*H32</f>
        <v>0</v>
      </c>
      <c r="X32" s="219">
        <f>SUM(P32:R32)*H32</f>
        <v>0</v>
      </c>
      <c r="Y32" s="219">
        <f>SUM(S32:U32)*H32</f>
        <v>0</v>
      </c>
      <c r="Z32" s="220">
        <f t="shared" si="0"/>
        <v>0</v>
      </c>
      <c r="AA32" s="1805"/>
      <c r="AB32" s="563" t="s">
        <v>556</v>
      </c>
      <c r="AC32" s="1789"/>
      <c r="AD32" s="2100"/>
      <c r="AE32" s="2126"/>
    </row>
    <row r="33" spans="1:31" ht="24.95" customHeight="1" x14ac:dyDescent="0.2">
      <c r="A33" s="1766"/>
      <c r="B33" s="1770"/>
      <c r="C33" s="1773"/>
      <c r="D33" s="1781"/>
      <c r="E33" s="1783"/>
      <c r="F33" s="1810"/>
      <c r="G33" s="1777"/>
      <c r="H33" s="1808"/>
      <c r="I33" s="248" t="s">
        <v>601</v>
      </c>
      <c r="J33" s="467"/>
      <c r="K33" s="468"/>
      <c r="L33" s="469"/>
      <c r="M33" s="470"/>
      <c r="N33" s="468"/>
      <c r="O33" s="469"/>
      <c r="P33" s="470"/>
      <c r="Q33" s="468"/>
      <c r="R33" s="469"/>
      <c r="S33" s="470"/>
      <c r="T33" s="468"/>
      <c r="U33" s="471"/>
      <c r="V33" s="249">
        <f>SUM(J33:L33)*H32</f>
        <v>0</v>
      </c>
      <c r="W33" s="250">
        <f>SUM(M33:O33)*H32</f>
        <v>0</v>
      </c>
      <c r="X33" s="250">
        <f>SUM(P33:R33)*H32</f>
        <v>0</v>
      </c>
      <c r="Y33" s="250">
        <f>SUM(S33:U33)*H32</f>
        <v>0</v>
      </c>
      <c r="Z33" s="251">
        <f t="shared" si="0"/>
        <v>0</v>
      </c>
      <c r="AA33" s="1805"/>
      <c r="AB33" s="563" t="s">
        <v>556</v>
      </c>
      <c r="AC33" s="1789"/>
      <c r="AD33" s="2100"/>
      <c r="AE33" s="2126"/>
    </row>
    <row r="34" spans="1:31" ht="24.95" customHeight="1" x14ac:dyDescent="0.2">
      <c r="A34" s="1766"/>
      <c r="B34" s="1770"/>
      <c r="C34" s="1773"/>
      <c r="D34" s="1781"/>
      <c r="E34" s="1783"/>
      <c r="F34" s="1810"/>
      <c r="G34" s="1777" t="s">
        <v>1015</v>
      </c>
      <c r="H34" s="1808"/>
      <c r="I34" s="593" t="s">
        <v>600</v>
      </c>
      <c r="J34" s="457"/>
      <c r="K34" s="458"/>
      <c r="L34" s="459"/>
      <c r="M34" s="460"/>
      <c r="N34" s="458"/>
      <c r="O34" s="459"/>
      <c r="P34" s="460"/>
      <c r="Q34" s="458"/>
      <c r="R34" s="459"/>
      <c r="S34" s="460"/>
      <c r="T34" s="458"/>
      <c r="U34" s="461"/>
      <c r="V34" s="218">
        <f>SUM(J34:L34)*H34</f>
        <v>0</v>
      </c>
      <c r="W34" s="219">
        <f>SUM(M34:O34)*H34</f>
        <v>0</v>
      </c>
      <c r="X34" s="219">
        <f>SUM(P34:R34)*H34</f>
        <v>0</v>
      </c>
      <c r="Y34" s="219">
        <f>SUM(S34:U34)*H34</f>
        <v>0</v>
      </c>
      <c r="Z34" s="220">
        <f t="shared" si="0"/>
        <v>0</v>
      </c>
      <c r="AA34" s="1805"/>
      <c r="AB34" s="563" t="s">
        <v>556</v>
      </c>
      <c r="AC34" s="1789"/>
      <c r="AD34" s="2100"/>
      <c r="AE34" s="2126"/>
    </row>
    <row r="35" spans="1:31" ht="24.95" customHeight="1" thickBot="1" x14ac:dyDescent="0.25">
      <c r="A35" s="1766"/>
      <c r="B35" s="1770"/>
      <c r="C35" s="1773"/>
      <c r="D35" s="1781"/>
      <c r="E35" s="1783"/>
      <c r="F35" s="1810"/>
      <c r="G35" s="1777"/>
      <c r="H35" s="1808"/>
      <c r="I35" s="248" t="s">
        <v>601</v>
      </c>
      <c r="J35" s="467"/>
      <c r="K35" s="468"/>
      <c r="L35" s="469"/>
      <c r="M35" s="470"/>
      <c r="N35" s="468"/>
      <c r="O35" s="469"/>
      <c r="P35" s="470"/>
      <c r="Q35" s="468"/>
      <c r="R35" s="469"/>
      <c r="S35" s="470"/>
      <c r="T35" s="468"/>
      <c r="U35" s="471"/>
      <c r="V35" s="249">
        <f>SUM(J35:L35)*H34</f>
        <v>0</v>
      </c>
      <c r="W35" s="250">
        <f>SUM(M35:O35)*H34</f>
        <v>0</v>
      </c>
      <c r="X35" s="250">
        <f>SUM(P35:R35)*H34</f>
        <v>0</v>
      </c>
      <c r="Y35" s="250">
        <f>SUM(S35:U35)*H34</f>
        <v>0</v>
      </c>
      <c r="Z35" s="251">
        <f t="shared" si="0"/>
        <v>0</v>
      </c>
      <c r="AA35" s="1805"/>
      <c r="AB35" s="563" t="s">
        <v>556</v>
      </c>
      <c r="AC35" s="1789"/>
      <c r="AD35" s="2100"/>
      <c r="AE35" s="2126"/>
    </row>
    <row r="36" spans="1:31" ht="24.95" customHeight="1" x14ac:dyDescent="0.2">
      <c r="A36" s="1766"/>
      <c r="B36" s="1770"/>
      <c r="C36" s="1772" t="s">
        <v>510</v>
      </c>
      <c r="D36" s="1774" t="s">
        <v>183</v>
      </c>
      <c r="E36" s="1774" t="s">
        <v>112</v>
      </c>
      <c r="F36" s="1774" t="s">
        <v>184</v>
      </c>
      <c r="G36" s="1776" t="s">
        <v>622</v>
      </c>
      <c r="H36" s="1817">
        <v>0.2</v>
      </c>
      <c r="I36" s="592" t="s">
        <v>600</v>
      </c>
      <c r="J36" s="447"/>
      <c r="K36" s="448"/>
      <c r="L36" s="449">
        <v>0.25</v>
      </c>
      <c r="M36" s="450"/>
      <c r="N36" s="448"/>
      <c r="O36" s="449">
        <v>0.5</v>
      </c>
      <c r="P36" s="450"/>
      <c r="Q36" s="448"/>
      <c r="R36" s="449">
        <v>0.75</v>
      </c>
      <c r="S36" s="450"/>
      <c r="T36" s="448"/>
      <c r="U36" s="451">
        <v>1</v>
      </c>
      <c r="V36" s="221">
        <f>SUM(J36:L36)*H36</f>
        <v>0.05</v>
      </c>
      <c r="W36" s="222">
        <f>SUM(M36:O36)*H36</f>
        <v>0.1</v>
      </c>
      <c r="X36" s="222">
        <f>SUM(P36:R36)*H36</f>
        <v>0.15000000000000002</v>
      </c>
      <c r="Y36" s="222">
        <f>SUM(S36:U36)*H36</f>
        <v>0.2</v>
      </c>
      <c r="Z36" s="223">
        <f t="shared" si="0"/>
        <v>0.2</v>
      </c>
      <c r="AA36" s="1804" t="s">
        <v>425</v>
      </c>
      <c r="AB36" s="563" t="s">
        <v>556</v>
      </c>
      <c r="AC36" s="1796">
        <v>7</v>
      </c>
      <c r="AD36" s="2099" t="s">
        <v>1022</v>
      </c>
      <c r="AE36" s="2099" t="s">
        <v>1022</v>
      </c>
    </row>
    <row r="37" spans="1:31" ht="24.95" customHeight="1" x14ac:dyDescent="0.2">
      <c r="A37" s="1766"/>
      <c r="B37" s="1770"/>
      <c r="C37" s="1773"/>
      <c r="D37" s="1775"/>
      <c r="E37" s="1775"/>
      <c r="F37" s="1775"/>
      <c r="G37" s="1777"/>
      <c r="H37" s="1814"/>
      <c r="I37" s="248" t="s">
        <v>601</v>
      </c>
      <c r="J37" s="467"/>
      <c r="K37" s="468"/>
      <c r="L37" s="469">
        <v>0.25</v>
      </c>
      <c r="M37" s="470"/>
      <c r="N37" s="468"/>
      <c r="O37" s="469"/>
      <c r="P37" s="470"/>
      <c r="Q37" s="468"/>
      <c r="R37" s="469"/>
      <c r="S37" s="470"/>
      <c r="T37" s="468"/>
      <c r="U37" s="471"/>
      <c r="V37" s="249">
        <f>SUM(J37:L37)*H36</f>
        <v>0.05</v>
      </c>
      <c r="W37" s="250">
        <f>SUM(M37:O37)*H36</f>
        <v>0</v>
      </c>
      <c r="X37" s="250">
        <f>SUM(P37:R37)*H36</f>
        <v>0</v>
      </c>
      <c r="Y37" s="250">
        <f>SUM(S37:U37)*H36</f>
        <v>0</v>
      </c>
      <c r="Z37" s="251">
        <f t="shared" si="0"/>
        <v>0.05</v>
      </c>
      <c r="AA37" s="1805"/>
      <c r="AB37" s="563" t="s">
        <v>556</v>
      </c>
      <c r="AC37" s="1789"/>
      <c r="AD37" s="2100"/>
      <c r="AE37" s="2100"/>
    </row>
    <row r="38" spans="1:31" ht="24.95" customHeight="1" x14ac:dyDescent="0.2">
      <c r="A38" s="1766"/>
      <c r="B38" s="1770"/>
      <c r="C38" s="1773"/>
      <c r="D38" s="1775"/>
      <c r="E38" s="1775"/>
      <c r="F38" s="1775"/>
      <c r="G38" s="1777" t="s">
        <v>623</v>
      </c>
      <c r="H38" s="1814">
        <v>0.2</v>
      </c>
      <c r="I38" s="593" t="s">
        <v>600</v>
      </c>
      <c r="J38" s="457"/>
      <c r="K38" s="458"/>
      <c r="L38" s="459">
        <v>1</v>
      </c>
      <c r="M38" s="460"/>
      <c r="N38" s="458"/>
      <c r="O38" s="459">
        <v>1</v>
      </c>
      <c r="P38" s="460"/>
      <c r="Q38" s="458"/>
      <c r="R38" s="459">
        <v>1</v>
      </c>
      <c r="S38" s="460"/>
      <c r="T38" s="458"/>
      <c r="U38" s="461">
        <v>1</v>
      </c>
      <c r="V38" s="218">
        <f>SUM(J38:L38)*H38</f>
        <v>0.2</v>
      </c>
      <c r="W38" s="219">
        <f>SUM(M38:O38)*H38</f>
        <v>0.2</v>
      </c>
      <c r="X38" s="219">
        <f>SUM(P38:R38)*H38</f>
        <v>0.2</v>
      </c>
      <c r="Y38" s="219">
        <f>SUM(S38:U38)*H38</f>
        <v>0.2</v>
      </c>
      <c r="Z38" s="220">
        <f t="shared" si="0"/>
        <v>0.2</v>
      </c>
      <c r="AA38" s="1805"/>
      <c r="AB38" s="563" t="s">
        <v>556</v>
      </c>
      <c r="AC38" s="1789"/>
      <c r="AD38" s="2100"/>
      <c r="AE38" s="2100"/>
    </row>
    <row r="39" spans="1:31" ht="24.95" customHeight="1" x14ac:dyDescent="0.2">
      <c r="A39" s="1766"/>
      <c r="B39" s="1770"/>
      <c r="C39" s="1773"/>
      <c r="D39" s="1775"/>
      <c r="E39" s="1775"/>
      <c r="F39" s="1775"/>
      <c r="G39" s="1777"/>
      <c r="H39" s="1814"/>
      <c r="I39" s="248" t="s">
        <v>601</v>
      </c>
      <c r="J39" s="467"/>
      <c r="K39" s="468"/>
      <c r="L39" s="469">
        <v>1</v>
      </c>
      <c r="M39" s="470"/>
      <c r="N39" s="468"/>
      <c r="O39" s="469"/>
      <c r="P39" s="470"/>
      <c r="Q39" s="468"/>
      <c r="R39" s="469"/>
      <c r="S39" s="470"/>
      <c r="T39" s="468"/>
      <c r="U39" s="471"/>
      <c r="V39" s="249">
        <f>SUM(J39:L39)*H38</f>
        <v>0.2</v>
      </c>
      <c r="W39" s="250">
        <f>SUM(M39:O39)*H38</f>
        <v>0</v>
      </c>
      <c r="X39" s="250">
        <f>SUM(P39:R39)*H38</f>
        <v>0</v>
      </c>
      <c r="Y39" s="250">
        <f>SUM(S39:U39)*H38</f>
        <v>0</v>
      </c>
      <c r="Z39" s="251">
        <f t="shared" si="0"/>
        <v>0.2</v>
      </c>
      <c r="AA39" s="1805"/>
      <c r="AB39" s="563" t="s">
        <v>556</v>
      </c>
      <c r="AC39" s="1789"/>
      <c r="AD39" s="2100"/>
      <c r="AE39" s="2100"/>
    </row>
    <row r="40" spans="1:31" ht="24.95" customHeight="1" x14ac:dyDescent="0.2">
      <c r="A40" s="1766"/>
      <c r="B40" s="1770"/>
      <c r="C40" s="1773"/>
      <c r="D40" s="1775"/>
      <c r="E40" s="1775"/>
      <c r="F40" s="1775"/>
      <c r="G40" s="1777" t="s">
        <v>624</v>
      </c>
      <c r="H40" s="1814">
        <v>0.2</v>
      </c>
      <c r="I40" s="593" t="s">
        <v>600</v>
      </c>
      <c r="J40" s="457"/>
      <c r="K40" s="458"/>
      <c r="L40" s="459">
        <v>0.25</v>
      </c>
      <c r="M40" s="460"/>
      <c r="N40" s="458"/>
      <c r="O40" s="459">
        <v>1</v>
      </c>
      <c r="P40" s="460"/>
      <c r="Q40" s="458"/>
      <c r="R40" s="459">
        <v>1</v>
      </c>
      <c r="S40" s="460"/>
      <c r="T40" s="458"/>
      <c r="U40" s="461">
        <v>1</v>
      </c>
      <c r="V40" s="218">
        <f>SUM(J40:L40)*H40</f>
        <v>0.05</v>
      </c>
      <c r="W40" s="219">
        <f>SUM(M40:O40)*H40</f>
        <v>0.2</v>
      </c>
      <c r="X40" s="219">
        <f>SUM(P40:R40)*H40</f>
        <v>0.2</v>
      </c>
      <c r="Y40" s="219">
        <f>SUM(S40:U40)*H40</f>
        <v>0.2</v>
      </c>
      <c r="Z40" s="220">
        <f t="shared" si="0"/>
        <v>0.2</v>
      </c>
      <c r="AA40" s="1805"/>
      <c r="AB40" s="563" t="s">
        <v>556</v>
      </c>
      <c r="AC40" s="1789"/>
      <c r="AD40" s="2100"/>
      <c r="AE40" s="2100"/>
    </row>
    <row r="41" spans="1:31" ht="24.95" customHeight="1" x14ac:dyDescent="0.2">
      <c r="A41" s="1766"/>
      <c r="B41" s="1770"/>
      <c r="C41" s="1773"/>
      <c r="D41" s="1775"/>
      <c r="E41" s="1775"/>
      <c r="F41" s="1775"/>
      <c r="G41" s="1777"/>
      <c r="H41" s="1814"/>
      <c r="I41" s="248" t="s">
        <v>601</v>
      </c>
      <c r="J41" s="467"/>
      <c r="K41" s="468"/>
      <c r="L41" s="469">
        <v>0.25</v>
      </c>
      <c r="M41" s="470"/>
      <c r="N41" s="468"/>
      <c r="O41" s="469"/>
      <c r="P41" s="470"/>
      <c r="Q41" s="468"/>
      <c r="R41" s="469"/>
      <c r="S41" s="470"/>
      <c r="T41" s="468"/>
      <c r="U41" s="471"/>
      <c r="V41" s="249">
        <f>SUM(J41:L41)*H40</f>
        <v>0.05</v>
      </c>
      <c r="W41" s="250">
        <f>SUM(M41:O41)*H40</f>
        <v>0</v>
      </c>
      <c r="X41" s="250">
        <f>SUM(P41:R41)*H40</f>
        <v>0</v>
      </c>
      <c r="Y41" s="250">
        <f>SUM(S41:U41)*H40</f>
        <v>0</v>
      </c>
      <c r="Z41" s="251">
        <f t="shared" si="0"/>
        <v>0.05</v>
      </c>
      <c r="AA41" s="1805"/>
      <c r="AB41" s="563" t="s">
        <v>556</v>
      </c>
      <c r="AC41" s="1789"/>
      <c r="AD41" s="2100"/>
      <c r="AE41" s="2100"/>
    </row>
    <row r="42" spans="1:31" ht="24.95" customHeight="1" x14ac:dyDescent="0.2">
      <c r="A42" s="1766"/>
      <c r="B42" s="1770"/>
      <c r="C42" s="1773"/>
      <c r="D42" s="1775"/>
      <c r="E42" s="1775"/>
      <c r="F42" s="1775"/>
      <c r="G42" s="1777" t="s">
        <v>625</v>
      </c>
      <c r="H42" s="1814">
        <v>0.2</v>
      </c>
      <c r="I42" s="593" t="s">
        <v>600</v>
      </c>
      <c r="J42" s="457"/>
      <c r="K42" s="458"/>
      <c r="L42" s="459">
        <v>0.5</v>
      </c>
      <c r="M42" s="460"/>
      <c r="N42" s="458"/>
      <c r="O42" s="459">
        <v>1</v>
      </c>
      <c r="P42" s="460"/>
      <c r="Q42" s="458"/>
      <c r="R42" s="459">
        <v>1</v>
      </c>
      <c r="S42" s="460"/>
      <c r="T42" s="458"/>
      <c r="U42" s="461">
        <v>1</v>
      </c>
      <c r="V42" s="218">
        <f>SUM(J42:L42)*H42</f>
        <v>0.1</v>
      </c>
      <c r="W42" s="219">
        <f>SUM(M42:O42)*H42</f>
        <v>0.2</v>
      </c>
      <c r="X42" s="219">
        <f>SUM(P42:R42)*H42</f>
        <v>0.2</v>
      </c>
      <c r="Y42" s="219">
        <f>SUM(S42:U42)*H42</f>
        <v>0.2</v>
      </c>
      <c r="Z42" s="220">
        <f t="shared" si="0"/>
        <v>0.2</v>
      </c>
      <c r="AA42" s="1805"/>
      <c r="AB42" s="563" t="s">
        <v>556</v>
      </c>
      <c r="AC42" s="1789"/>
      <c r="AD42" s="2100"/>
      <c r="AE42" s="2100"/>
    </row>
    <row r="43" spans="1:31" ht="24.95" customHeight="1" x14ac:dyDescent="0.2">
      <c r="A43" s="1766"/>
      <c r="B43" s="1770"/>
      <c r="C43" s="1773"/>
      <c r="D43" s="1775"/>
      <c r="E43" s="1775"/>
      <c r="F43" s="1775"/>
      <c r="G43" s="1777"/>
      <c r="H43" s="1814"/>
      <c r="I43" s="248" t="s">
        <v>601</v>
      </c>
      <c r="J43" s="467"/>
      <c r="K43" s="468"/>
      <c r="L43" s="469">
        <v>0.5</v>
      </c>
      <c r="M43" s="470"/>
      <c r="N43" s="468"/>
      <c r="O43" s="469"/>
      <c r="P43" s="470"/>
      <c r="Q43" s="468"/>
      <c r="R43" s="469"/>
      <c r="S43" s="470"/>
      <c r="T43" s="468"/>
      <c r="U43" s="471"/>
      <c r="V43" s="249">
        <f>SUM(J43:L43)*H42</f>
        <v>0.1</v>
      </c>
      <c r="W43" s="250">
        <f>SUM(M43:O43)*H42</f>
        <v>0</v>
      </c>
      <c r="X43" s="250">
        <f>SUM(P43:R43)*H42</f>
        <v>0</v>
      </c>
      <c r="Y43" s="250">
        <f>SUM(S43:U43)*H42</f>
        <v>0</v>
      </c>
      <c r="Z43" s="251">
        <f t="shared" si="0"/>
        <v>0.1</v>
      </c>
      <c r="AA43" s="1805"/>
      <c r="AB43" s="563" t="s">
        <v>556</v>
      </c>
      <c r="AC43" s="1789"/>
      <c r="AD43" s="2100"/>
      <c r="AE43" s="2100"/>
    </row>
    <row r="44" spans="1:31" ht="24.95" customHeight="1" x14ac:dyDescent="0.2">
      <c r="A44" s="1766"/>
      <c r="B44" s="1770"/>
      <c r="C44" s="1773"/>
      <c r="D44" s="1775"/>
      <c r="E44" s="1775"/>
      <c r="F44" s="1775"/>
      <c r="G44" s="1777" t="s">
        <v>626</v>
      </c>
      <c r="H44" s="1814">
        <v>0.2</v>
      </c>
      <c r="I44" s="593" t="s">
        <v>600</v>
      </c>
      <c r="J44" s="457"/>
      <c r="K44" s="458"/>
      <c r="L44" s="459"/>
      <c r="M44" s="460"/>
      <c r="N44" s="458"/>
      <c r="O44" s="459"/>
      <c r="P44" s="460"/>
      <c r="Q44" s="458"/>
      <c r="R44" s="459">
        <v>0.5</v>
      </c>
      <c r="S44" s="460"/>
      <c r="T44" s="458"/>
      <c r="U44" s="461">
        <v>1</v>
      </c>
      <c r="V44" s="218">
        <f>SUM(J44:L44)*H44</f>
        <v>0</v>
      </c>
      <c r="W44" s="219">
        <f>SUM(M44:O44)*H44</f>
        <v>0</v>
      </c>
      <c r="X44" s="219">
        <f>SUM(P44:R44)*H44</f>
        <v>0.1</v>
      </c>
      <c r="Y44" s="219">
        <f>SUM(S44:U44)*H44</f>
        <v>0.2</v>
      </c>
      <c r="Z44" s="220">
        <f t="shared" si="0"/>
        <v>0.2</v>
      </c>
      <c r="AA44" s="1805"/>
      <c r="AB44" s="563" t="s">
        <v>556</v>
      </c>
      <c r="AC44" s="1789"/>
      <c r="AD44" s="2100"/>
      <c r="AE44" s="2100"/>
    </row>
    <row r="45" spans="1:31" ht="24.95" customHeight="1" thickBot="1" x14ac:dyDescent="0.25">
      <c r="A45" s="1766"/>
      <c r="B45" s="1770"/>
      <c r="C45" s="1773"/>
      <c r="D45" s="1775"/>
      <c r="E45" s="1775"/>
      <c r="F45" s="1775"/>
      <c r="G45" s="1798"/>
      <c r="H45" s="1816"/>
      <c r="I45" s="259" t="s">
        <v>601</v>
      </c>
      <c r="J45" s="492"/>
      <c r="K45" s="493"/>
      <c r="L45" s="494"/>
      <c r="M45" s="495"/>
      <c r="N45" s="493"/>
      <c r="O45" s="494"/>
      <c r="P45" s="495"/>
      <c r="Q45" s="493"/>
      <c r="R45" s="494"/>
      <c r="S45" s="495"/>
      <c r="T45" s="493"/>
      <c r="U45" s="496"/>
      <c r="V45" s="260">
        <f>SUM(J45:L45)*H44</f>
        <v>0</v>
      </c>
      <c r="W45" s="261">
        <f>SUM(M45:O45)*H44</f>
        <v>0</v>
      </c>
      <c r="X45" s="261">
        <f>SUM(P45:R45)*H44</f>
        <v>0</v>
      </c>
      <c r="Y45" s="261">
        <f>SUM(S45:U45)*H44</f>
        <v>0</v>
      </c>
      <c r="Z45" s="262">
        <f t="shared" si="0"/>
        <v>0</v>
      </c>
      <c r="AA45" s="1805"/>
      <c r="AB45" s="563" t="s">
        <v>556</v>
      </c>
      <c r="AC45" s="1789"/>
      <c r="AD45" s="2100"/>
      <c r="AE45" s="2100"/>
    </row>
    <row r="46" spans="1:31" ht="24.95" customHeight="1" x14ac:dyDescent="0.2">
      <c r="A46" s="1766"/>
      <c r="B46" s="1770"/>
      <c r="C46" s="1773"/>
      <c r="D46" s="1774" t="s">
        <v>113</v>
      </c>
      <c r="E46" s="1774" t="s">
        <v>420</v>
      </c>
      <c r="F46" s="1774" t="s">
        <v>419</v>
      </c>
      <c r="G46" s="1776" t="s">
        <v>627</v>
      </c>
      <c r="H46" s="1817">
        <v>0.2</v>
      </c>
      <c r="I46" s="592" t="s">
        <v>600</v>
      </c>
      <c r="J46" s="447"/>
      <c r="K46" s="448"/>
      <c r="L46" s="449">
        <v>0.25</v>
      </c>
      <c r="M46" s="450"/>
      <c r="N46" s="448"/>
      <c r="O46" s="449">
        <v>0.5</v>
      </c>
      <c r="P46" s="450"/>
      <c r="Q46" s="448"/>
      <c r="R46" s="449">
        <v>0.75</v>
      </c>
      <c r="S46" s="450"/>
      <c r="T46" s="448"/>
      <c r="U46" s="451">
        <v>1</v>
      </c>
      <c r="V46" s="221">
        <f>SUM(J46:L46)*H46</f>
        <v>0.05</v>
      </c>
      <c r="W46" s="222">
        <f>SUM(M46:O46)*H46</f>
        <v>0.1</v>
      </c>
      <c r="X46" s="222">
        <f>SUM(P46:R46)*H46</f>
        <v>0.15000000000000002</v>
      </c>
      <c r="Y46" s="222">
        <f>SUM(S46:U46)*H46</f>
        <v>0.2</v>
      </c>
      <c r="Z46" s="223">
        <f t="shared" si="0"/>
        <v>0.2</v>
      </c>
      <c r="AA46" s="1804" t="s">
        <v>185</v>
      </c>
      <c r="AB46" s="563" t="s">
        <v>556</v>
      </c>
      <c r="AC46" s="1796">
        <v>8</v>
      </c>
      <c r="AD46" s="2099" t="s">
        <v>1022</v>
      </c>
      <c r="AE46" s="2099" t="s">
        <v>1022</v>
      </c>
    </row>
    <row r="47" spans="1:31" ht="24.95" customHeight="1" x14ac:dyDescent="0.2">
      <c r="A47" s="1766"/>
      <c r="B47" s="1770"/>
      <c r="C47" s="1773"/>
      <c r="D47" s="1775"/>
      <c r="E47" s="1775"/>
      <c r="F47" s="1775"/>
      <c r="G47" s="1777"/>
      <c r="H47" s="1814"/>
      <c r="I47" s="248" t="s">
        <v>601</v>
      </c>
      <c r="J47" s="467"/>
      <c r="K47" s="468"/>
      <c r="L47" s="469">
        <v>0.25</v>
      </c>
      <c r="M47" s="470"/>
      <c r="N47" s="468"/>
      <c r="O47" s="469"/>
      <c r="P47" s="470"/>
      <c r="Q47" s="468"/>
      <c r="R47" s="469"/>
      <c r="S47" s="470"/>
      <c r="T47" s="468"/>
      <c r="U47" s="471"/>
      <c r="V47" s="249">
        <f>SUM(J47:L47)*H46</f>
        <v>0.05</v>
      </c>
      <c r="W47" s="250">
        <f>SUM(M47:O47)*H46</f>
        <v>0</v>
      </c>
      <c r="X47" s="250">
        <f>SUM(P47:R47)*H46</f>
        <v>0</v>
      </c>
      <c r="Y47" s="250">
        <f>SUM(S47:U47)*H46</f>
        <v>0</v>
      </c>
      <c r="Z47" s="251">
        <f t="shared" si="0"/>
        <v>0.05</v>
      </c>
      <c r="AA47" s="1805"/>
      <c r="AB47" s="563" t="s">
        <v>556</v>
      </c>
      <c r="AC47" s="1789"/>
      <c r="AD47" s="2100"/>
      <c r="AE47" s="2100"/>
    </row>
    <row r="48" spans="1:31" ht="24.95" customHeight="1" x14ac:dyDescent="0.2">
      <c r="A48" s="1766"/>
      <c r="B48" s="1770"/>
      <c r="C48" s="1773"/>
      <c r="D48" s="1775"/>
      <c r="E48" s="1775"/>
      <c r="F48" s="1775"/>
      <c r="G48" s="1777" t="s">
        <v>628</v>
      </c>
      <c r="H48" s="1814">
        <v>0.2</v>
      </c>
      <c r="I48" s="593" t="s">
        <v>600</v>
      </c>
      <c r="J48" s="457"/>
      <c r="K48" s="458"/>
      <c r="L48" s="459">
        <v>0.25</v>
      </c>
      <c r="M48" s="460"/>
      <c r="N48" s="458"/>
      <c r="O48" s="459">
        <v>0.5</v>
      </c>
      <c r="P48" s="460"/>
      <c r="Q48" s="458"/>
      <c r="R48" s="459">
        <v>0.75</v>
      </c>
      <c r="S48" s="460"/>
      <c r="T48" s="458"/>
      <c r="U48" s="461">
        <v>1</v>
      </c>
      <c r="V48" s="218">
        <f>SUM(J48:L48)*H48</f>
        <v>0.05</v>
      </c>
      <c r="W48" s="219">
        <f>SUM(M48:O48)*H48</f>
        <v>0.1</v>
      </c>
      <c r="X48" s="219">
        <f>SUM(P48:R48)*H48</f>
        <v>0.15000000000000002</v>
      </c>
      <c r="Y48" s="219">
        <f>SUM(S48:U48)*H48</f>
        <v>0.2</v>
      </c>
      <c r="Z48" s="220">
        <f t="shared" si="0"/>
        <v>0.2</v>
      </c>
      <c r="AA48" s="1805"/>
      <c r="AB48" s="563" t="s">
        <v>556</v>
      </c>
      <c r="AC48" s="1789"/>
      <c r="AD48" s="2100"/>
      <c r="AE48" s="2100"/>
    </row>
    <row r="49" spans="1:31" ht="24.95" customHeight="1" x14ac:dyDescent="0.2">
      <c r="A49" s="1766"/>
      <c r="B49" s="1770"/>
      <c r="C49" s="1773"/>
      <c r="D49" s="1775"/>
      <c r="E49" s="1775"/>
      <c r="F49" s="1775"/>
      <c r="G49" s="1777"/>
      <c r="H49" s="1814"/>
      <c r="I49" s="248" t="s">
        <v>601</v>
      </c>
      <c r="J49" s="467"/>
      <c r="K49" s="468"/>
      <c r="L49" s="469">
        <v>0.25</v>
      </c>
      <c r="M49" s="470"/>
      <c r="N49" s="468"/>
      <c r="O49" s="469"/>
      <c r="P49" s="470"/>
      <c r="Q49" s="468"/>
      <c r="R49" s="469"/>
      <c r="S49" s="470"/>
      <c r="T49" s="468"/>
      <c r="U49" s="471"/>
      <c r="V49" s="249">
        <f>SUM(J49:L49)*H48</f>
        <v>0.05</v>
      </c>
      <c r="W49" s="250">
        <f>SUM(M49:O49)*H48</f>
        <v>0</v>
      </c>
      <c r="X49" s="250">
        <f>SUM(P49:R49)*H48</f>
        <v>0</v>
      </c>
      <c r="Y49" s="250">
        <f>SUM(S49:U49)*H48</f>
        <v>0</v>
      </c>
      <c r="Z49" s="251">
        <f t="shared" si="0"/>
        <v>0.05</v>
      </c>
      <c r="AA49" s="1805"/>
      <c r="AB49" s="563" t="s">
        <v>556</v>
      </c>
      <c r="AC49" s="1789"/>
      <c r="AD49" s="2100"/>
      <c r="AE49" s="2100"/>
    </row>
    <row r="50" spans="1:31" ht="24.95" customHeight="1" x14ac:dyDescent="0.2">
      <c r="A50" s="1766"/>
      <c r="B50" s="1770"/>
      <c r="C50" s="1773"/>
      <c r="D50" s="1775"/>
      <c r="E50" s="1775"/>
      <c r="F50" s="1775"/>
      <c r="G50" s="1777" t="s">
        <v>629</v>
      </c>
      <c r="H50" s="1814">
        <v>0.2</v>
      </c>
      <c r="I50" s="593" t="s">
        <v>600</v>
      </c>
      <c r="J50" s="457"/>
      <c r="K50" s="458"/>
      <c r="L50" s="459">
        <v>0.25</v>
      </c>
      <c r="M50" s="460"/>
      <c r="N50" s="458"/>
      <c r="O50" s="459">
        <v>0.5</v>
      </c>
      <c r="P50" s="460"/>
      <c r="Q50" s="458"/>
      <c r="R50" s="459">
        <v>0.75</v>
      </c>
      <c r="S50" s="460"/>
      <c r="T50" s="458"/>
      <c r="U50" s="461">
        <v>1</v>
      </c>
      <c r="V50" s="218">
        <f>SUM(J50:L50)*H50</f>
        <v>0.05</v>
      </c>
      <c r="W50" s="219">
        <f>SUM(M50:O50)*H50</f>
        <v>0.1</v>
      </c>
      <c r="X50" s="219">
        <f>SUM(P50:R50)*H50</f>
        <v>0.15000000000000002</v>
      </c>
      <c r="Y50" s="219">
        <f>SUM(S50:U50)*H50</f>
        <v>0.2</v>
      </c>
      <c r="Z50" s="220">
        <f t="shared" si="0"/>
        <v>0.2</v>
      </c>
      <c r="AA50" s="1805"/>
      <c r="AB50" s="563" t="s">
        <v>556</v>
      </c>
      <c r="AC50" s="1789"/>
      <c r="AD50" s="2100"/>
      <c r="AE50" s="2100"/>
    </row>
    <row r="51" spans="1:31" ht="24.95" customHeight="1" x14ac:dyDescent="0.2">
      <c r="A51" s="1766"/>
      <c r="B51" s="1770"/>
      <c r="C51" s="1773"/>
      <c r="D51" s="1775"/>
      <c r="E51" s="1775"/>
      <c r="F51" s="1775"/>
      <c r="G51" s="1777"/>
      <c r="H51" s="1814"/>
      <c r="I51" s="248" t="s">
        <v>601</v>
      </c>
      <c r="J51" s="467"/>
      <c r="K51" s="468"/>
      <c r="L51" s="469">
        <v>0.25</v>
      </c>
      <c r="M51" s="470"/>
      <c r="N51" s="468"/>
      <c r="O51" s="469"/>
      <c r="P51" s="470"/>
      <c r="Q51" s="468"/>
      <c r="R51" s="469"/>
      <c r="S51" s="470"/>
      <c r="T51" s="468"/>
      <c r="U51" s="471"/>
      <c r="V51" s="249">
        <f>SUM(J51:L51)*H50</f>
        <v>0.05</v>
      </c>
      <c r="W51" s="250">
        <f>SUM(M51:O51)*H50</f>
        <v>0</v>
      </c>
      <c r="X51" s="250">
        <f>SUM(P51:R51)*H50</f>
        <v>0</v>
      </c>
      <c r="Y51" s="250">
        <f>SUM(S51:U51)*H50</f>
        <v>0</v>
      </c>
      <c r="Z51" s="251">
        <f t="shared" si="0"/>
        <v>0.05</v>
      </c>
      <c r="AA51" s="1805"/>
      <c r="AB51" s="563" t="s">
        <v>556</v>
      </c>
      <c r="AC51" s="1789"/>
      <c r="AD51" s="2100"/>
      <c r="AE51" s="2100"/>
    </row>
    <row r="52" spans="1:31" ht="24.95" customHeight="1" x14ac:dyDescent="0.2">
      <c r="A52" s="1766"/>
      <c r="B52" s="1770"/>
      <c r="C52" s="1773"/>
      <c r="D52" s="1775"/>
      <c r="E52" s="1775"/>
      <c r="F52" s="1775"/>
      <c r="G52" s="1777" t="s">
        <v>630</v>
      </c>
      <c r="H52" s="1814">
        <v>0.2</v>
      </c>
      <c r="I52" s="593" t="s">
        <v>600</v>
      </c>
      <c r="J52" s="457"/>
      <c r="K52" s="458"/>
      <c r="L52" s="459">
        <v>0.25</v>
      </c>
      <c r="M52" s="460"/>
      <c r="N52" s="458"/>
      <c r="O52" s="459">
        <v>0.5</v>
      </c>
      <c r="P52" s="460"/>
      <c r="Q52" s="458"/>
      <c r="R52" s="459">
        <v>0.75</v>
      </c>
      <c r="S52" s="460"/>
      <c r="T52" s="458"/>
      <c r="U52" s="461">
        <v>1</v>
      </c>
      <c r="V52" s="218">
        <f>SUM(J52:L52)*H52</f>
        <v>0.05</v>
      </c>
      <c r="W52" s="219">
        <f>SUM(M52:O52)*H52</f>
        <v>0.1</v>
      </c>
      <c r="X52" s="219">
        <f>SUM(P52:R52)*H52</f>
        <v>0.15000000000000002</v>
      </c>
      <c r="Y52" s="219">
        <f>SUM(S52:U52)*H52</f>
        <v>0.2</v>
      </c>
      <c r="Z52" s="220">
        <f t="shared" si="0"/>
        <v>0.2</v>
      </c>
      <c r="AA52" s="1805"/>
      <c r="AB52" s="563" t="s">
        <v>556</v>
      </c>
      <c r="AC52" s="1789"/>
      <c r="AD52" s="2100"/>
      <c r="AE52" s="2100"/>
    </row>
    <row r="53" spans="1:31" ht="24.95" customHeight="1" x14ac:dyDescent="0.2">
      <c r="A53" s="1766"/>
      <c r="B53" s="1770"/>
      <c r="C53" s="1773"/>
      <c r="D53" s="1775"/>
      <c r="E53" s="1775"/>
      <c r="F53" s="1775"/>
      <c r="G53" s="1777"/>
      <c r="H53" s="1814"/>
      <c r="I53" s="248" t="s">
        <v>601</v>
      </c>
      <c r="J53" s="467"/>
      <c r="K53" s="468"/>
      <c r="L53" s="469">
        <v>0.25</v>
      </c>
      <c r="M53" s="470"/>
      <c r="N53" s="468"/>
      <c r="O53" s="469"/>
      <c r="P53" s="470"/>
      <c r="Q53" s="468"/>
      <c r="R53" s="469"/>
      <c r="S53" s="470"/>
      <c r="T53" s="468"/>
      <c r="U53" s="471"/>
      <c r="V53" s="249">
        <f>SUM(J53:L53)*H52</f>
        <v>0.05</v>
      </c>
      <c r="W53" s="250">
        <f>SUM(M53:O53)*H52</f>
        <v>0</v>
      </c>
      <c r="X53" s="250">
        <f>SUM(P53:R53)*H52</f>
        <v>0</v>
      </c>
      <c r="Y53" s="250">
        <f>SUM(S53:U53)*H52</f>
        <v>0</v>
      </c>
      <c r="Z53" s="251">
        <f t="shared" si="0"/>
        <v>0.05</v>
      </c>
      <c r="AA53" s="1805"/>
      <c r="AB53" s="563" t="s">
        <v>556</v>
      </c>
      <c r="AC53" s="1789"/>
      <c r="AD53" s="2100"/>
      <c r="AE53" s="2100"/>
    </row>
    <row r="54" spans="1:31" ht="24.95" customHeight="1" x14ac:dyDescent="0.2">
      <c r="A54" s="1766"/>
      <c r="B54" s="1770"/>
      <c r="C54" s="1773"/>
      <c r="D54" s="1775"/>
      <c r="E54" s="1775"/>
      <c r="F54" s="1775"/>
      <c r="G54" s="1777" t="s">
        <v>631</v>
      </c>
      <c r="H54" s="1814">
        <v>0.2</v>
      </c>
      <c r="I54" s="593" t="s">
        <v>600</v>
      </c>
      <c r="J54" s="457"/>
      <c r="K54" s="458"/>
      <c r="L54" s="459">
        <v>0.25</v>
      </c>
      <c r="M54" s="460"/>
      <c r="N54" s="458"/>
      <c r="O54" s="459">
        <v>0.5</v>
      </c>
      <c r="P54" s="460"/>
      <c r="Q54" s="458"/>
      <c r="R54" s="459">
        <v>0.75</v>
      </c>
      <c r="S54" s="460"/>
      <c r="T54" s="458"/>
      <c r="U54" s="461">
        <v>1</v>
      </c>
      <c r="V54" s="218">
        <f>SUM(J54:L54)*H54</f>
        <v>0.05</v>
      </c>
      <c r="W54" s="219">
        <f>SUM(M54:O54)*H54</f>
        <v>0.1</v>
      </c>
      <c r="X54" s="219">
        <f>SUM(P54:R54)*H54</f>
        <v>0.15000000000000002</v>
      </c>
      <c r="Y54" s="219">
        <f>SUM(S54:U54)*H54</f>
        <v>0.2</v>
      </c>
      <c r="Z54" s="220">
        <f t="shared" si="0"/>
        <v>0.2</v>
      </c>
      <c r="AA54" s="1805"/>
      <c r="AB54" s="563" t="s">
        <v>556</v>
      </c>
      <c r="AC54" s="1789"/>
      <c r="AD54" s="2100"/>
      <c r="AE54" s="2100"/>
    </row>
    <row r="55" spans="1:31" ht="24.95" customHeight="1" thickBot="1" x14ac:dyDescent="0.25">
      <c r="A55" s="1766"/>
      <c r="B55" s="1770"/>
      <c r="C55" s="1773"/>
      <c r="D55" s="1775"/>
      <c r="E55" s="1775"/>
      <c r="F55" s="1775"/>
      <c r="G55" s="1798"/>
      <c r="H55" s="1815"/>
      <c r="I55" s="252" t="s">
        <v>601</v>
      </c>
      <c r="J55" s="472"/>
      <c r="K55" s="473"/>
      <c r="L55" s="474">
        <v>0.25</v>
      </c>
      <c r="M55" s="475"/>
      <c r="N55" s="473"/>
      <c r="O55" s="474"/>
      <c r="P55" s="475"/>
      <c r="Q55" s="473"/>
      <c r="R55" s="474"/>
      <c r="S55" s="475"/>
      <c r="T55" s="473"/>
      <c r="U55" s="476"/>
      <c r="V55" s="256">
        <f>SUM(J55:L55)*H54</f>
        <v>0.05</v>
      </c>
      <c r="W55" s="257">
        <f>SUM(M55:O55)*H54</f>
        <v>0</v>
      </c>
      <c r="X55" s="257">
        <f>SUM(P55:R55)*H54</f>
        <v>0</v>
      </c>
      <c r="Y55" s="257">
        <f>SUM(S55:U55)*H54</f>
        <v>0</v>
      </c>
      <c r="Z55" s="258">
        <f t="shared" si="0"/>
        <v>0.05</v>
      </c>
      <c r="AA55" s="1805"/>
      <c r="AB55" s="563" t="s">
        <v>556</v>
      </c>
      <c r="AC55" s="1797"/>
      <c r="AD55" s="2100"/>
      <c r="AE55" s="2100"/>
    </row>
    <row r="56" spans="1:31" ht="24.95" customHeight="1" x14ac:dyDescent="0.2">
      <c r="A56" s="1766"/>
      <c r="B56" s="1770"/>
      <c r="C56" s="1773"/>
      <c r="D56" s="1774" t="s">
        <v>139</v>
      </c>
      <c r="E56" s="1774" t="s">
        <v>138</v>
      </c>
      <c r="F56" s="1774" t="s">
        <v>190</v>
      </c>
      <c r="G56" s="1801" t="s">
        <v>421</v>
      </c>
      <c r="H56" s="1788">
        <v>1</v>
      </c>
      <c r="I56" s="224" t="s">
        <v>600</v>
      </c>
      <c r="J56" s="510"/>
      <c r="K56" s="463"/>
      <c r="L56" s="464"/>
      <c r="M56" s="465"/>
      <c r="N56" s="463"/>
      <c r="O56" s="464"/>
      <c r="P56" s="465"/>
      <c r="Q56" s="463"/>
      <c r="R56" s="464"/>
      <c r="S56" s="465"/>
      <c r="T56" s="463"/>
      <c r="U56" s="466">
        <v>1</v>
      </c>
      <c r="V56" s="215">
        <f>SUM(J56:L56)*H56</f>
        <v>0</v>
      </c>
      <c r="W56" s="216">
        <f>SUM(M56:O56)*H56</f>
        <v>0</v>
      </c>
      <c r="X56" s="216">
        <f>SUM(P56:R56)*H56</f>
        <v>0</v>
      </c>
      <c r="Y56" s="216">
        <f>SUM(S56:U56)*H56</f>
        <v>1</v>
      </c>
      <c r="Z56" s="217">
        <f t="shared" si="0"/>
        <v>1</v>
      </c>
      <c r="AA56" s="1804" t="s">
        <v>42</v>
      </c>
      <c r="AB56" s="563" t="s">
        <v>556</v>
      </c>
      <c r="AC56" s="1789">
        <v>9</v>
      </c>
      <c r="AD56" s="2099"/>
      <c r="AE56" s="2099"/>
    </row>
    <row r="57" spans="1:31" ht="24.95" customHeight="1" thickBot="1" x14ac:dyDescent="0.25">
      <c r="A57" s="1766"/>
      <c r="B57" s="1770"/>
      <c r="C57" s="1773"/>
      <c r="D57" s="1775"/>
      <c r="E57" s="1775"/>
      <c r="F57" s="1775"/>
      <c r="G57" s="1813"/>
      <c r="H57" s="1792"/>
      <c r="I57" s="259" t="s">
        <v>601</v>
      </c>
      <c r="J57" s="487"/>
      <c r="K57" s="488"/>
      <c r="L57" s="489"/>
      <c r="M57" s="490"/>
      <c r="N57" s="488"/>
      <c r="O57" s="489"/>
      <c r="P57" s="490"/>
      <c r="Q57" s="488"/>
      <c r="R57" s="489"/>
      <c r="S57" s="490"/>
      <c r="T57" s="488"/>
      <c r="U57" s="491"/>
      <c r="V57" s="260">
        <f>SUM(J57:L57)*H56</f>
        <v>0</v>
      </c>
      <c r="W57" s="261">
        <f>SUM(M57:O57)*H56</f>
        <v>0</v>
      </c>
      <c r="X57" s="261">
        <f>SUM(P57:R57)*H56</f>
        <v>0</v>
      </c>
      <c r="Y57" s="261">
        <f>SUM(S57:U57)*H56</f>
        <v>0</v>
      </c>
      <c r="Z57" s="262">
        <f t="shared" si="0"/>
        <v>0</v>
      </c>
      <c r="AA57" s="1805"/>
      <c r="AB57" s="563" t="s">
        <v>556</v>
      </c>
      <c r="AC57" s="1789"/>
      <c r="AD57" s="2100"/>
      <c r="AE57" s="2100"/>
    </row>
    <row r="58" spans="1:31" ht="24.95" customHeight="1" x14ac:dyDescent="0.2">
      <c r="A58" s="1766"/>
      <c r="B58" s="1770"/>
      <c r="C58" s="1818" t="s">
        <v>422</v>
      </c>
      <c r="D58" s="1809" t="s">
        <v>72</v>
      </c>
      <c r="E58" s="1809" t="s">
        <v>73</v>
      </c>
      <c r="F58" s="1809" t="s">
        <v>608</v>
      </c>
      <c r="G58" s="1776" t="s">
        <v>632</v>
      </c>
      <c r="H58" s="1817">
        <v>0.05</v>
      </c>
      <c r="I58" s="592" t="s">
        <v>600</v>
      </c>
      <c r="J58" s="447"/>
      <c r="K58" s="448"/>
      <c r="L58" s="449">
        <v>1</v>
      </c>
      <c r="M58" s="450"/>
      <c r="N58" s="448"/>
      <c r="O58" s="449">
        <v>1</v>
      </c>
      <c r="P58" s="450"/>
      <c r="Q58" s="448"/>
      <c r="R58" s="449">
        <v>1</v>
      </c>
      <c r="S58" s="450"/>
      <c r="T58" s="448"/>
      <c r="U58" s="451">
        <v>1</v>
      </c>
      <c r="V58" s="221">
        <f>SUM(J58:L58)*H58</f>
        <v>0.05</v>
      </c>
      <c r="W58" s="222">
        <f>SUM(M58:O58)*H58</f>
        <v>0.05</v>
      </c>
      <c r="X58" s="222">
        <f>SUM(P58:R58)*H58</f>
        <v>0.05</v>
      </c>
      <c r="Y58" s="222">
        <f>SUM(S58:U58)*H58</f>
        <v>0.05</v>
      </c>
      <c r="Z58" s="223">
        <f t="shared" si="0"/>
        <v>0.05</v>
      </c>
      <c r="AA58" s="1804" t="s">
        <v>36</v>
      </c>
      <c r="AB58" s="562" t="s">
        <v>557</v>
      </c>
      <c r="AC58" s="1796">
        <v>10</v>
      </c>
      <c r="AD58" s="2099" t="s">
        <v>1022</v>
      </c>
      <c r="AE58" s="2099" t="s">
        <v>1035</v>
      </c>
    </row>
    <row r="59" spans="1:31" ht="24.95" customHeight="1" x14ac:dyDescent="0.2">
      <c r="A59" s="1766"/>
      <c r="B59" s="1770"/>
      <c r="C59" s="1819"/>
      <c r="D59" s="1810"/>
      <c r="E59" s="1810"/>
      <c r="F59" s="1810"/>
      <c r="G59" s="1777"/>
      <c r="H59" s="1814"/>
      <c r="I59" s="248" t="s">
        <v>601</v>
      </c>
      <c r="J59" s="467"/>
      <c r="K59" s="468"/>
      <c r="L59" s="469">
        <v>1</v>
      </c>
      <c r="M59" s="470"/>
      <c r="N59" s="468"/>
      <c r="O59" s="469"/>
      <c r="P59" s="470"/>
      <c r="Q59" s="468"/>
      <c r="R59" s="469"/>
      <c r="S59" s="470"/>
      <c r="T59" s="468"/>
      <c r="U59" s="471"/>
      <c r="V59" s="249">
        <f>SUM(J59:L59)*H58</f>
        <v>0.05</v>
      </c>
      <c r="W59" s="250">
        <f>SUM(M59:O59)*H58</f>
        <v>0</v>
      </c>
      <c r="X59" s="250">
        <f>SUM(P59:R59)*H58</f>
        <v>0</v>
      </c>
      <c r="Y59" s="250">
        <f>SUM(S59:U59)*H58</f>
        <v>0</v>
      </c>
      <c r="Z59" s="251">
        <f t="shared" si="0"/>
        <v>0.05</v>
      </c>
      <c r="AA59" s="1805"/>
      <c r="AB59" s="563" t="s">
        <v>557</v>
      </c>
      <c r="AC59" s="1789"/>
      <c r="AD59" s="2100"/>
      <c r="AE59" s="2100"/>
    </row>
    <row r="60" spans="1:31" ht="24.95" customHeight="1" x14ac:dyDescent="0.2">
      <c r="A60" s="1766"/>
      <c r="B60" s="1770"/>
      <c r="C60" s="1819"/>
      <c r="D60" s="1810"/>
      <c r="E60" s="1810"/>
      <c r="F60" s="1810"/>
      <c r="G60" s="1777" t="s">
        <v>633</v>
      </c>
      <c r="H60" s="1814">
        <v>0.05</v>
      </c>
      <c r="I60" s="593" t="s">
        <v>600</v>
      </c>
      <c r="J60" s="457"/>
      <c r="K60" s="458"/>
      <c r="L60" s="459"/>
      <c r="M60" s="460"/>
      <c r="N60" s="458"/>
      <c r="O60" s="459">
        <v>1</v>
      </c>
      <c r="P60" s="460"/>
      <c r="Q60" s="458"/>
      <c r="R60" s="459">
        <v>1</v>
      </c>
      <c r="S60" s="460"/>
      <c r="T60" s="458"/>
      <c r="U60" s="461">
        <v>1</v>
      </c>
      <c r="V60" s="218">
        <f>SUM(J60:L60)*H60</f>
        <v>0</v>
      </c>
      <c r="W60" s="219">
        <f>SUM(M60:O60)*H60</f>
        <v>0.05</v>
      </c>
      <c r="X60" s="219">
        <f>SUM(P60:R60)*H60</f>
        <v>0.05</v>
      </c>
      <c r="Y60" s="219">
        <f>SUM(S60:U60)*H60</f>
        <v>0.05</v>
      </c>
      <c r="Z60" s="220">
        <f t="shared" si="0"/>
        <v>0.05</v>
      </c>
      <c r="AA60" s="1805"/>
      <c r="AB60" s="563" t="s">
        <v>557</v>
      </c>
      <c r="AC60" s="1789"/>
      <c r="AD60" s="2100"/>
      <c r="AE60" s="2100"/>
    </row>
    <row r="61" spans="1:31" ht="24.95" customHeight="1" x14ac:dyDescent="0.2">
      <c r="A61" s="1766"/>
      <c r="B61" s="1770"/>
      <c r="C61" s="1819"/>
      <c r="D61" s="1810"/>
      <c r="E61" s="1810"/>
      <c r="F61" s="1810"/>
      <c r="G61" s="1777"/>
      <c r="H61" s="1814"/>
      <c r="I61" s="248" t="s">
        <v>601</v>
      </c>
      <c r="J61" s="467"/>
      <c r="K61" s="468"/>
      <c r="L61" s="469"/>
      <c r="M61" s="470"/>
      <c r="N61" s="468"/>
      <c r="O61" s="469"/>
      <c r="P61" s="470"/>
      <c r="Q61" s="468"/>
      <c r="R61" s="469"/>
      <c r="S61" s="470"/>
      <c r="T61" s="468"/>
      <c r="U61" s="471"/>
      <c r="V61" s="249">
        <f>SUM(J61:L61)*H60</f>
        <v>0</v>
      </c>
      <c r="W61" s="250">
        <f>SUM(M61:O61)*H60</f>
        <v>0</v>
      </c>
      <c r="X61" s="250">
        <f>SUM(P61:R61)*H60</f>
        <v>0</v>
      </c>
      <c r="Y61" s="250">
        <f>SUM(S61:U61)*H60</f>
        <v>0</v>
      </c>
      <c r="Z61" s="251">
        <f t="shared" si="0"/>
        <v>0</v>
      </c>
      <c r="AA61" s="1805"/>
      <c r="AB61" s="563" t="s">
        <v>557</v>
      </c>
      <c r="AC61" s="1789"/>
      <c r="AD61" s="2100"/>
      <c r="AE61" s="2100"/>
    </row>
    <row r="62" spans="1:31" ht="24.95" customHeight="1" x14ac:dyDescent="0.2">
      <c r="A62" s="1766"/>
      <c r="B62" s="1770"/>
      <c r="C62" s="1819"/>
      <c r="D62" s="1810"/>
      <c r="E62" s="1810"/>
      <c r="F62" s="1810"/>
      <c r="G62" s="1777" t="s">
        <v>634</v>
      </c>
      <c r="H62" s="1814">
        <v>0.15</v>
      </c>
      <c r="I62" s="593" t="s">
        <v>600</v>
      </c>
      <c r="J62" s="457"/>
      <c r="K62" s="458"/>
      <c r="L62" s="459"/>
      <c r="M62" s="460"/>
      <c r="N62" s="458"/>
      <c r="O62" s="459">
        <v>0.33</v>
      </c>
      <c r="P62" s="460"/>
      <c r="Q62" s="458"/>
      <c r="R62" s="459">
        <v>0.66</v>
      </c>
      <c r="S62" s="460"/>
      <c r="T62" s="458"/>
      <c r="U62" s="461">
        <v>1</v>
      </c>
      <c r="V62" s="218">
        <f>SUM(J62:L62)*H62</f>
        <v>0</v>
      </c>
      <c r="W62" s="219">
        <f>SUM(M62:O62)*H62</f>
        <v>4.9500000000000002E-2</v>
      </c>
      <c r="X62" s="219">
        <f>SUM(P62:R62)*H62</f>
        <v>9.9000000000000005E-2</v>
      </c>
      <c r="Y62" s="219">
        <f>SUM(S62:U62)*H62</f>
        <v>0.15</v>
      </c>
      <c r="Z62" s="220">
        <f t="shared" si="0"/>
        <v>0.15</v>
      </c>
      <c r="AA62" s="1805"/>
      <c r="AB62" s="563" t="s">
        <v>557</v>
      </c>
      <c r="AC62" s="1789"/>
      <c r="AD62" s="2100"/>
      <c r="AE62" s="2100"/>
    </row>
    <row r="63" spans="1:31" ht="24.95" customHeight="1" x14ac:dyDescent="0.2">
      <c r="A63" s="1766"/>
      <c r="B63" s="1770"/>
      <c r="C63" s="1819"/>
      <c r="D63" s="1810"/>
      <c r="E63" s="1810"/>
      <c r="F63" s="1810"/>
      <c r="G63" s="1777"/>
      <c r="H63" s="1814"/>
      <c r="I63" s="248" t="s">
        <v>601</v>
      </c>
      <c r="J63" s="467"/>
      <c r="K63" s="468"/>
      <c r="L63" s="469"/>
      <c r="M63" s="470"/>
      <c r="N63" s="468"/>
      <c r="O63" s="469"/>
      <c r="P63" s="470"/>
      <c r="Q63" s="468"/>
      <c r="R63" s="469"/>
      <c r="S63" s="470"/>
      <c r="T63" s="468"/>
      <c r="U63" s="471"/>
      <c r="V63" s="249">
        <f>SUM(J63:L63)*H62</f>
        <v>0</v>
      </c>
      <c r="W63" s="250">
        <f>SUM(M63:O63)*H62</f>
        <v>0</v>
      </c>
      <c r="X63" s="250">
        <f>SUM(P63:R63)*H62</f>
        <v>0</v>
      </c>
      <c r="Y63" s="250">
        <f>SUM(S63:U63)*H62</f>
        <v>0</v>
      </c>
      <c r="Z63" s="251">
        <f t="shared" si="0"/>
        <v>0</v>
      </c>
      <c r="AA63" s="1805"/>
      <c r="AB63" s="563" t="s">
        <v>557</v>
      </c>
      <c r="AC63" s="1789"/>
      <c r="AD63" s="2100"/>
      <c r="AE63" s="2100"/>
    </row>
    <row r="64" spans="1:31" ht="24.95" customHeight="1" x14ac:dyDescent="0.2">
      <c r="A64" s="1766"/>
      <c r="B64" s="1770"/>
      <c r="C64" s="1819"/>
      <c r="D64" s="1810"/>
      <c r="E64" s="1810"/>
      <c r="F64" s="1810"/>
      <c r="G64" s="1777" t="s">
        <v>635</v>
      </c>
      <c r="H64" s="1814">
        <v>0.15</v>
      </c>
      <c r="I64" s="593" t="s">
        <v>600</v>
      </c>
      <c r="J64" s="457"/>
      <c r="K64" s="458"/>
      <c r="L64" s="459"/>
      <c r="M64" s="460"/>
      <c r="N64" s="458"/>
      <c r="O64" s="459"/>
      <c r="P64" s="460"/>
      <c r="Q64" s="458"/>
      <c r="R64" s="459">
        <v>0.33</v>
      </c>
      <c r="S64" s="460"/>
      <c r="T64" s="458"/>
      <c r="U64" s="461">
        <v>1</v>
      </c>
      <c r="V64" s="218">
        <f>SUM(J64:L64)*H64</f>
        <v>0</v>
      </c>
      <c r="W64" s="219">
        <f>SUM(M64:O64)*H64</f>
        <v>0</v>
      </c>
      <c r="X64" s="219">
        <f>SUM(P64:R64)*H64</f>
        <v>4.9500000000000002E-2</v>
      </c>
      <c r="Y64" s="219">
        <f>SUM(S64:U64)*H64</f>
        <v>0.15</v>
      </c>
      <c r="Z64" s="220">
        <f t="shared" si="0"/>
        <v>0.15</v>
      </c>
      <c r="AA64" s="1805"/>
      <c r="AB64" s="563" t="s">
        <v>557</v>
      </c>
      <c r="AC64" s="1789"/>
      <c r="AD64" s="2100"/>
      <c r="AE64" s="2100"/>
    </row>
    <row r="65" spans="1:31" ht="24.95" customHeight="1" x14ac:dyDescent="0.2">
      <c r="A65" s="1766"/>
      <c r="B65" s="1770"/>
      <c r="C65" s="1819"/>
      <c r="D65" s="1810"/>
      <c r="E65" s="1810"/>
      <c r="F65" s="1810"/>
      <c r="G65" s="1777"/>
      <c r="H65" s="1814"/>
      <c r="I65" s="248" t="s">
        <v>601</v>
      </c>
      <c r="J65" s="467"/>
      <c r="K65" s="468"/>
      <c r="L65" s="469"/>
      <c r="M65" s="470"/>
      <c r="N65" s="468"/>
      <c r="O65" s="469"/>
      <c r="P65" s="470"/>
      <c r="Q65" s="468"/>
      <c r="R65" s="469"/>
      <c r="S65" s="470"/>
      <c r="T65" s="468"/>
      <c r="U65" s="471"/>
      <c r="V65" s="249">
        <f>SUM(J65:L65)*H64</f>
        <v>0</v>
      </c>
      <c r="W65" s="250">
        <f>SUM(M65:O65)*H64</f>
        <v>0</v>
      </c>
      <c r="X65" s="250">
        <f>SUM(P65:R65)*H64</f>
        <v>0</v>
      </c>
      <c r="Y65" s="250">
        <f>SUM(S65:U65)*H64</f>
        <v>0</v>
      </c>
      <c r="Z65" s="251">
        <f t="shared" si="0"/>
        <v>0</v>
      </c>
      <c r="AA65" s="1805"/>
      <c r="AB65" s="563" t="s">
        <v>557</v>
      </c>
      <c r="AC65" s="1789"/>
      <c r="AD65" s="2100"/>
      <c r="AE65" s="2100"/>
    </row>
    <row r="66" spans="1:31" ht="24.95" customHeight="1" x14ac:dyDescent="0.2">
      <c r="A66" s="1766"/>
      <c r="B66" s="1770"/>
      <c r="C66" s="1819"/>
      <c r="D66" s="1810"/>
      <c r="E66" s="1810"/>
      <c r="F66" s="1810"/>
      <c r="G66" s="1777" t="s">
        <v>636</v>
      </c>
      <c r="H66" s="1814">
        <v>0.15</v>
      </c>
      <c r="I66" s="593" t="s">
        <v>600</v>
      </c>
      <c r="J66" s="457"/>
      <c r="K66" s="458"/>
      <c r="L66" s="459"/>
      <c r="M66" s="460"/>
      <c r="N66" s="458"/>
      <c r="O66" s="459"/>
      <c r="P66" s="460"/>
      <c r="Q66" s="458"/>
      <c r="R66" s="459">
        <v>0.33</v>
      </c>
      <c r="S66" s="460"/>
      <c r="T66" s="458"/>
      <c r="U66" s="461">
        <v>1</v>
      </c>
      <c r="V66" s="218">
        <f>SUM(J66:L66)*H66</f>
        <v>0</v>
      </c>
      <c r="W66" s="219">
        <f>SUM(M66:O66)*H66</f>
        <v>0</v>
      </c>
      <c r="X66" s="219">
        <f>SUM(P66:R66)*H66</f>
        <v>4.9500000000000002E-2</v>
      </c>
      <c r="Y66" s="219">
        <f>SUM(S66:U66)*H66</f>
        <v>0.15</v>
      </c>
      <c r="Z66" s="220">
        <f t="shared" si="0"/>
        <v>0.15</v>
      </c>
      <c r="AA66" s="1805"/>
      <c r="AB66" s="563" t="s">
        <v>557</v>
      </c>
      <c r="AC66" s="1789"/>
      <c r="AD66" s="2100"/>
      <c r="AE66" s="2100"/>
    </row>
    <row r="67" spans="1:31" ht="24.95" customHeight="1" x14ac:dyDescent="0.2">
      <c r="A67" s="1766"/>
      <c r="B67" s="1770"/>
      <c r="C67" s="1819"/>
      <c r="D67" s="1810"/>
      <c r="E67" s="1810"/>
      <c r="F67" s="1810"/>
      <c r="G67" s="1777"/>
      <c r="H67" s="1814"/>
      <c r="I67" s="248" t="s">
        <v>601</v>
      </c>
      <c r="J67" s="467"/>
      <c r="K67" s="468"/>
      <c r="L67" s="469"/>
      <c r="M67" s="470"/>
      <c r="N67" s="468"/>
      <c r="O67" s="469"/>
      <c r="P67" s="470"/>
      <c r="Q67" s="468"/>
      <c r="R67" s="469"/>
      <c r="S67" s="470"/>
      <c r="T67" s="468"/>
      <c r="U67" s="471"/>
      <c r="V67" s="249">
        <f>SUM(J67:L67)*H66</f>
        <v>0</v>
      </c>
      <c r="W67" s="250">
        <f>SUM(M67:O67)*H66</f>
        <v>0</v>
      </c>
      <c r="X67" s="250">
        <f>SUM(P67:R67)*H66</f>
        <v>0</v>
      </c>
      <c r="Y67" s="250">
        <f>SUM(S67:U67)*H66</f>
        <v>0</v>
      </c>
      <c r="Z67" s="251">
        <f t="shared" si="0"/>
        <v>0</v>
      </c>
      <c r="AA67" s="1805"/>
      <c r="AB67" s="563" t="s">
        <v>557</v>
      </c>
      <c r="AC67" s="1789"/>
      <c r="AD67" s="2100"/>
      <c r="AE67" s="2100"/>
    </row>
    <row r="68" spans="1:31" ht="24.95" customHeight="1" x14ac:dyDescent="0.2">
      <c r="A68" s="1766"/>
      <c r="B68" s="1770"/>
      <c r="C68" s="1819"/>
      <c r="D68" s="1810"/>
      <c r="E68" s="1810"/>
      <c r="F68" s="1810"/>
      <c r="G68" s="1777" t="s">
        <v>637</v>
      </c>
      <c r="H68" s="1814">
        <v>0.1</v>
      </c>
      <c r="I68" s="593" t="s">
        <v>600</v>
      </c>
      <c r="J68" s="457"/>
      <c r="K68" s="458"/>
      <c r="L68" s="459"/>
      <c r="M68" s="460"/>
      <c r="N68" s="458"/>
      <c r="O68" s="459"/>
      <c r="P68" s="460"/>
      <c r="Q68" s="458"/>
      <c r="R68" s="459">
        <v>1</v>
      </c>
      <c r="S68" s="460"/>
      <c r="T68" s="458"/>
      <c r="U68" s="461">
        <v>1</v>
      </c>
      <c r="V68" s="218">
        <f>SUM(J68:L68)*H68</f>
        <v>0</v>
      </c>
      <c r="W68" s="219">
        <f>SUM(M68:O68)*H68</f>
        <v>0</v>
      </c>
      <c r="X68" s="219">
        <f>SUM(P68:R68)*H68</f>
        <v>0.1</v>
      </c>
      <c r="Y68" s="219">
        <f>SUM(S68:U68)*H68</f>
        <v>0.1</v>
      </c>
      <c r="Z68" s="220">
        <f t="shared" si="0"/>
        <v>0.1</v>
      </c>
      <c r="AA68" s="1805"/>
      <c r="AB68" s="563" t="s">
        <v>557</v>
      </c>
      <c r="AC68" s="1789"/>
      <c r="AD68" s="2100"/>
      <c r="AE68" s="2100"/>
    </row>
    <row r="69" spans="1:31" ht="24.95" customHeight="1" x14ac:dyDescent="0.2">
      <c r="A69" s="1766"/>
      <c r="B69" s="1770"/>
      <c r="C69" s="1819"/>
      <c r="D69" s="1810"/>
      <c r="E69" s="1810"/>
      <c r="F69" s="1810"/>
      <c r="G69" s="1777"/>
      <c r="H69" s="1814"/>
      <c r="I69" s="248" t="s">
        <v>601</v>
      </c>
      <c r="J69" s="467"/>
      <c r="K69" s="468"/>
      <c r="L69" s="469"/>
      <c r="M69" s="470"/>
      <c r="N69" s="468"/>
      <c r="O69" s="469"/>
      <c r="P69" s="470"/>
      <c r="Q69" s="468"/>
      <c r="R69" s="469"/>
      <c r="S69" s="470"/>
      <c r="T69" s="468"/>
      <c r="U69" s="471"/>
      <c r="V69" s="249">
        <f>SUM(J69:L69)*H68</f>
        <v>0</v>
      </c>
      <c r="W69" s="250">
        <f>SUM(M69:O69)*H68</f>
        <v>0</v>
      </c>
      <c r="X69" s="250">
        <f>SUM(P69:R69)*H68</f>
        <v>0</v>
      </c>
      <c r="Y69" s="250">
        <f>SUM(S69:U69)*H68</f>
        <v>0</v>
      </c>
      <c r="Z69" s="251">
        <f t="shared" ref="Z69:Z132" si="1">MAX(V69:Y69)</f>
        <v>0</v>
      </c>
      <c r="AA69" s="1805"/>
      <c r="AB69" s="563" t="s">
        <v>557</v>
      </c>
      <c r="AC69" s="1789"/>
      <c r="AD69" s="2100"/>
      <c r="AE69" s="2100"/>
    </row>
    <row r="70" spans="1:31" ht="24.95" customHeight="1" x14ac:dyDescent="0.2">
      <c r="A70" s="1766"/>
      <c r="B70" s="1770"/>
      <c r="C70" s="1819"/>
      <c r="D70" s="1810"/>
      <c r="E70" s="1810"/>
      <c r="F70" s="1810"/>
      <c r="G70" s="1777" t="s">
        <v>638</v>
      </c>
      <c r="H70" s="1814">
        <v>0.1</v>
      </c>
      <c r="I70" s="593" t="s">
        <v>600</v>
      </c>
      <c r="J70" s="457"/>
      <c r="K70" s="458"/>
      <c r="L70" s="459"/>
      <c r="M70" s="460"/>
      <c r="N70" s="458"/>
      <c r="O70" s="459"/>
      <c r="P70" s="460"/>
      <c r="Q70" s="458"/>
      <c r="R70" s="459">
        <v>1</v>
      </c>
      <c r="S70" s="460"/>
      <c r="T70" s="458"/>
      <c r="U70" s="461">
        <v>1</v>
      </c>
      <c r="V70" s="218">
        <f>SUM(J70:L70)*H70</f>
        <v>0</v>
      </c>
      <c r="W70" s="219">
        <f>SUM(M70:O70)*H70</f>
        <v>0</v>
      </c>
      <c r="X70" s="219">
        <f>SUM(P70:R70)*H70</f>
        <v>0.1</v>
      </c>
      <c r="Y70" s="219">
        <f>SUM(S70:U70)*H70</f>
        <v>0.1</v>
      </c>
      <c r="Z70" s="220">
        <f t="shared" si="1"/>
        <v>0.1</v>
      </c>
      <c r="AA70" s="1805"/>
      <c r="AB70" s="563" t="s">
        <v>557</v>
      </c>
      <c r="AC70" s="1789"/>
      <c r="AD70" s="2100"/>
      <c r="AE70" s="2100"/>
    </row>
    <row r="71" spans="1:31" ht="24.95" customHeight="1" x14ac:dyDescent="0.2">
      <c r="A71" s="1766"/>
      <c r="B71" s="1770"/>
      <c r="C71" s="1819"/>
      <c r="D71" s="1810"/>
      <c r="E71" s="1810"/>
      <c r="F71" s="1810"/>
      <c r="G71" s="1777"/>
      <c r="H71" s="1814"/>
      <c r="I71" s="248" t="s">
        <v>601</v>
      </c>
      <c r="J71" s="467"/>
      <c r="K71" s="468"/>
      <c r="L71" s="469"/>
      <c r="M71" s="470"/>
      <c r="N71" s="468"/>
      <c r="O71" s="469"/>
      <c r="P71" s="470"/>
      <c r="Q71" s="468"/>
      <c r="R71" s="469"/>
      <c r="S71" s="470"/>
      <c r="T71" s="468"/>
      <c r="U71" s="471"/>
      <c r="V71" s="249">
        <f>SUM(J71:L71)*H70</f>
        <v>0</v>
      </c>
      <c r="W71" s="250">
        <f>SUM(M71:O71)*H70</f>
        <v>0</v>
      </c>
      <c r="X71" s="250">
        <f>SUM(P71:R71)*H70</f>
        <v>0</v>
      </c>
      <c r="Y71" s="250">
        <f>SUM(S71:U71)*H70</f>
        <v>0</v>
      </c>
      <c r="Z71" s="251">
        <f t="shared" si="1"/>
        <v>0</v>
      </c>
      <c r="AA71" s="1805"/>
      <c r="AB71" s="563" t="s">
        <v>557</v>
      </c>
      <c r="AC71" s="1789"/>
      <c r="AD71" s="2100"/>
      <c r="AE71" s="2100"/>
    </row>
    <row r="72" spans="1:31" ht="24.95" customHeight="1" x14ac:dyDescent="0.2">
      <c r="A72" s="1766"/>
      <c r="B72" s="1770"/>
      <c r="C72" s="1819"/>
      <c r="D72" s="1810"/>
      <c r="E72" s="1810"/>
      <c r="F72" s="1810"/>
      <c r="G72" s="1777" t="s">
        <v>640</v>
      </c>
      <c r="H72" s="1814">
        <v>0.1</v>
      </c>
      <c r="I72" s="593" t="s">
        <v>600</v>
      </c>
      <c r="J72" s="457"/>
      <c r="K72" s="458"/>
      <c r="L72" s="459"/>
      <c r="M72" s="460"/>
      <c r="N72" s="458"/>
      <c r="O72" s="459"/>
      <c r="P72" s="460"/>
      <c r="Q72" s="458"/>
      <c r="R72" s="459"/>
      <c r="S72" s="460"/>
      <c r="T72" s="458"/>
      <c r="U72" s="461">
        <v>1</v>
      </c>
      <c r="V72" s="218">
        <f>SUM(J72:L72)*H72</f>
        <v>0</v>
      </c>
      <c r="W72" s="219">
        <f>SUM(M72:O72)*H72</f>
        <v>0</v>
      </c>
      <c r="X72" s="219">
        <f>SUM(P72:R72)*H72</f>
        <v>0</v>
      </c>
      <c r="Y72" s="219">
        <f>SUM(S72:U72)*H72</f>
        <v>0.1</v>
      </c>
      <c r="Z72" s="220">
        <f t="shared" si="1"/>
        <v>0.1</v>
      </c>
      <c r="AA72" s="1805"/>
      <c r="AB72" s="563" t="s">
        <v>557</v>
      </c>
      <c r="AC72" s="1789"/>
      <c r="AD72" s="2100"/>
      <c r="AE72" s="2100"/>
    </row>
    <row r="73" spans="1:31" ht="24.95" customHeight="1" x14ac:dyDescent="0.2">
      <c r="A73" s="1766"/>
      <c r="B73" s="1770"/>
      <c r="C73" s="1819"/>
      <c r="D73" s="1810"/>
      <c r="E73" s="1810"/>
      <c r="F73" s="1810"/>
      <c r="G73" s="1777"/>
      <c r="H73" s="1814"/>
      <c r="I73" s="248" t="s">
        <v>601</v>
      </c>
      <c r="J73" s="467"/>
      <c r="K73" s="468"/>
      <c r="L73" s="469"/>
      <c r="M73" s="470"/>
      <c r="N73" s="468"/>
      <c r="O73" s="469"/>
      <c r="P73" s="470"/>
      <c r="Q73" s="468"/>
      <c r="R73" s="469"/>
      <c r="S73" s="470"/>
      <c r="T73" s="468"/>
      <c r="U73" s="471"/>
      <c r="V73" s="249">
        <f>SUM(J73:L73)*H72</f>
        <v>0</v>
      </c>
      <c r="W73" s="250">
        <f>SUM(M73:O73)*H72</f>
        <v>0</v>
      </c>
      <c r="X73" s="250">
        <f>SUM(P73:R73)*H72</f>
        <v>0</v>
      </c>
      <c r="Y73" s="250">
        <f>SUM(S73:U73)*H72</f>
        <v>0</v>
      </c>
      <c r="Z73" s="251">
        <f t="shared" si="1"/>
        <v>0</v>
      </c>
      <c r="AA73" s="1805"/>
      <c r="AB73" s="563" t="s">
        <v>557</v>
      </c>
      <c r="AC73" s="1789"/>
      <c r="AD73" s="2100"/>
      <c r="AE73" s="2100"/>
    </row>
    <row r="74" spans="1:31" ht="24.95" customHeight="1" x14ac:dyDescent="0.2">
      <c r="A74" s="1766"/>
      <c r="B74" s="1770"/>
      <c r="C74" s="1819"/>
      <c r="D74" s="1810"/>
      <c r="E74" s="1810"/>
      <c r="F74" s="1810"/>
      <c r="G74" s="1777" t="s">
        <v>639</v>
      </c>
      <c r="H74" s="1814">
        <v>0.15</v>
      </c>
      <c r="I74" s="593" t="s">
        <v>600</v>
      </c>
      <c r="J74" s="457"/>
      <c r="K74" s="458"/>
      <c r="L74" s="459"/>
      <c r="M74" s="460"/>
      <c r="N74" s="458"/>
      <c r="O74" s="459"/>
      <c r="P74" s="460"/>
      <c r="Q74" s="458"/>
      <c r="R74" s="459"/>
      <c r="S74" s="460"/>
      <c r="T74" s="458"/>
      <c r="U74" s="461">
        <v>1</v>
      </c>
      <c r="V74" s="218">
        <f>SUM(J74:L74)*H74</f>
        <v>0</v>
      </c>
      <c r="W74" s="219">
        <f>SUM(M74:O74)*H74</f>
        <v>0</v>
      </c>
      <c r="X74" s="219">
        <f>SUM(P74:R74)*H74</f>
        <v>0</v>
      </c>
      <c r="Y74" s="219">
        <f>SUM(S74:U74)*H74</f>
        <v>0.15</v>
      </c>
      <c r="Z74" s="220">
        <f t="shared" si="1"/>
        <v>0.15</v>
      </c>
      <c r="AA74" s="1805"/>
      <c r="AB74" s="563" t="s">
        <v>557</v>
      </c>
      <c r="AC74" s="1789"/>
      <c r="AD74" s="2100"/>
      <c r="AE74" s="2100"/>
    </row>
    <row r="75" spans="1:31" ht="24.95" customHeight="1" thickBot="1" x14ac:dyDescent="0.25">
      <c r="A75" s="1766"/>
      <c r="B75" s="1770"/>
      <c r="C75" s="1819"/>
      <c r="D75" s="1810"/>
      <c r="E75" s="1810"/>
      <c r="F75" s="1810"/>
      <c r="G75" s="1798"/>
      <c r="H75" s="1815"/>
      <c r="I75" s="252" t="s">
        <v>601</v>
      </c>
      <c r="J75" s="472"/>
      <c r="K75" s="473"/>
      <c r="L75" s="474"/>
      <c r="M75" s="475"/>
      <c r="N75" s="473"/>
      <c r="O75" s="474"/>
      <c r="P75" s="475"/>
      <c r="Q75" s="473"/>
      <c r="R75" s="474"/>
      <c r="S75" s="475"/>
      <c r="T75" s="473"/>
      <c r="U75" s="476"/>
      <c r="V75" s="256">
        <f>SUM(J75:L75)*H74</f>
        <v>0</v>
      </c>
      <c r="W75" s="257">
        <f>SUM(M75:O75)*H74</f>
        <v>0</v>
      </c>
      <c r="X75" s="257">
        <f>SUM(P75:R75)*H74</f>
        <v>0</v>
      </c>
      <c r="Y75" s="257">
        <f>SUM(S75:U75)*H74</f>
        <v>0</v>
      </c>
      <c r="Z75" s="258">
        <f t="shared" si="1"/>
        <v>0</v>
      </c>
      <c r="AA75" s="1805"/>
      <c r="AB75" s="563" t="s">
        <v>557</v>
      </c>
      <c r="AC75" s="1789"/>
      <c r="AD75" s="2100"/>
      <c r="AE75" s="2100"/>
    </row>
    <row r="76" spans="1:31" ht="24.95" customHeight="1" x14ac:dyDescent="0.2">
      <c r="A76" s="1766"/>
      <c r="B76" s="1770"/>
      <c r="C76" s="1820"/>
      <c r="D76" s="1809" t="s">
        <v>194</v>
      </c>
      <c r="E76" s="1809" t="s">
        <v>81</v>
      </c>
      <c r="F76" s="1809" t="s">
        <v>192</v>
      </c>
      <c r="G76" s="1776" t="s">
        <v>641</v>
      </c>
      <c r="H76" s="1779">
        <v>0.5</v>
      </c>
      <c r="I76" s="224" t="s">
        <v>600</v>
      </c>
      <c r="J76" s="452"/>
      <c r="K76" s="453"/>
      <c r="L76" s="454">
        <v>1</v>
      </c>
      <c r="M76" s="455"/>
      <c r="N76" s="453"/>
      <c r="O76" s="454">
        <v>1</v>
      </c>
      <c r="P76" s="455"/>
      <c r="Q76" s="453"/>
      <c r="R76" s="454">
        <v>1</v>
      </c>
      <c r="S76" s="455"/>
      <c r="T76" s="453"/>
      <c r="U76" s="456">
        <v>1</v>
      </c>
      <c r="V76" s="215">
        <f>SUM(J76:L76)*H76</f>
        <v>0.5</v>
      </c>
      <c r="W76" s="216">
        <f>SUM(M76:O76)*H76</f>
        <v>0.5</v>
      </c>
      <c r="X76" s="216">
        <f>SUM(P76:R76)*H76</f>
        <v>0.5</v>
      </c>
      <c r="Y76" s="216">
        <f>SUM(S76:U76)*H76</f>
        <v>0.5</v>
      </c>
      <c r="Z76" s="217">
        <f t="shared" si="1"/>
        <v>0.5</v>
      </c>
      <c r="AA76" s="1805"/>
      <c r="AB76" s="562" t="s">
        <v>555</v>
      </c>
      <c r="AC76" s="1796">
        <v>11</v>
      </c>
      <c r="AD76" s="2100"/>
      <c r="AE76" s="2100"/>
    </row>
    <row r="77" spans="1:31" ht="24.95" customHeight="1" x14ac:dyDescent="0.2">
      <c r="A77" s="1766"/>
      <c r="B77" s="1770"/>
      <c r="C77" s="1820"/>
      <c r="D77" s="1810"/>
      <c r="E77" s="1810"/>
      <c r="F77" s="1810"/>
      <c r="G77" s="1777"/>
      <c r="H77" s="1814"/>
      <c r="I77" s="248" t="s">
        <v>601</v>
      </c>
      <c r="J77" s="467"/>
      <c r="K77" s="468"/>
      <c r="L77" s="469">
        <v>1</v>
      </c>
      <c r="M77" s="470"/>
      <c r="N77" s="468"/>
      <c r="O77" s="469"/>
      <c r="P77" s="470"/>
      <c r="Q77" s="468"/>
      <c r="R77" s="469"/>
      <c r="S77" s="470"/>
      <c r="T77" s="468"/>
      <c r="U77" s="471"/>
      <c r="V77" s="249">
        <f>SUM(J77:L77)*H76</f>
        <v>0.5</v>
      </c>
      <c r="W77" s="250">
        <f>SUM(M77:O77)*H76</f>
        <v>0</v>
      </c>
      <c r="X77" s="250">
        <f>SUM(P77:R77)*H76</f>
        <v>0</v>
      </c>
      <c r="Y77" s="250">
        <f>SUM(S77:U77)*H76</f>
        <v>0</v>
      </c>
      <c r="Z77" s="251">
        <f t="shared" si="1"/>
        <v>0.5</v>
      </c>
      <c r="AA77" s="1805"/>
      <c r="AB77" s="563" t="s">
        <v>555</v>
      </c>
      <c r="AC77" s="1789"/>
      <c r="AD77" s="2100"/>
      <c r="AE77" s="2100"/>
    </row>
    <row r="78" spans="1:31" ht="24.95" customHeight="1" x14ac:dyDescent="0.2">
      <c r="A78" s="1766"/>
      <c r="B78" s="1770"/>
      <c r="C78" s="1820"/>
      <c r="D78" s="1810"/>
      <c r="E78" s="1810"/>
      <c r="F78" s="1810"/>
      <c r="G78" s="1777" t="s">
        <v>642</v>
      </c>
      <c r="H78" s="1814">
        <v>0.5</v>
      </c>
      <c r="I78" s="593" t="s">
        <v>600</v>
      </c>
      <c r="J78" s="457"/>
      <c r="K78" s="458"/>
      <c r="L78" s="459"/>
      <c r="M78" s="460"/>
      <c r="N78" s="458"/>
      <c r="O78" s="459">
        <v>1</v>
      </c>
      <c r="P78" s="460"/>
      <c r="Q78" s="458"/>
      <c r="R78" s="459">
        <v>1</v>
      </c>
      <c r="S78" s="460"/>
      <c r="T78" s="458"/>
      <c r="U78" s="461">
        <v>1</v>
      </c>
      <c r="V78" s="218">
        <f>SUM(J78:L78)*H78</f>
        <v>0</v>
      </c>
      <c r="W78" s="219">
        <f>SUM(M78:O78)*H78</f>
        <v>0.5</v>
      </c>
      <c r="X78" s="219">
        <f>SUM(P78:R78)*H78</f>
        <v>0.5</v>
      </c>
      <c r="Y78" s="219">
        <f>SUM(S78:U78)*H78</f>
        <v>0.5</v>
      </c>
      <c r="Z78" s="220">
        <f t="shared" si="1"/>
        <v>0.5</v>
      </c>
      <c r="AA78" s="1805"/>
      <c r="AB78" s="563" t="s">
        <v>555</v>
      </c>
      <c r="AC78" s="1789"/>
      <c r="AD78" s="2100"/>
      <c r="AE78" s="2100"/>
    </row>
    <row r="79" spans="1:31" ht="24.95" customHeight="1" thickBot="1" x14ac:dyDescent="0.25">
      <c r="A79" s="1766"/>
      <c r="B79" s="1770"/>
      <c r="C79" s="1820"/>
      <c r="D79" s="1810"/>
      <c r="E79" s="1810"/>
      <c r="F79" s="1810"/>
      <c r="G79" s="1798"/>
      <c r="H79" s="1815"/>
      <c r="I79" s="252" t="s">
        <v>601</v>
      </c>
      <c r="J79" s="472"/>
      <c r="K79" s="473"/>
      <c r="L79" s="474"/>
      <c r="M79" s="475"/>
      <c r="N79" s="473"/>
      <c r="O79" s="474"/>
      <c r="P79" s="475"/>
      <c r="Q79" s="473"/>
      <c r="R79" s="474"/>
      <c r="S79" s="475"/>
      <c r="T79" s="473"/>
      <c r="U79" s="476"/>
      <c r="V79" s="256">
        <f>SUM(J79:L79)*H78</f>
        <v>0</v>
      </c>
      <c r="W79" s="257">
        <f>SUM(M79:O79)*H78</f>
        <v>0</v>
      </c>
      <c r="X79" s="257">
        <f>SUM(P79:R79)*H78</f>
        <v>0</v>
      </c>
      <c r="Y79" s="257">
        <f>SUM(S79:U79)*H78</f>
        <v>0</v>
      </c>
      <c r="Z79" s="258">
        <f t="shared" si="1"/>
        <v>0</v>
      </c>
      <c r="AA79" s="1805"/>
      <c r="AB79" s="563" t="s">
        <v>555</v>
      </c>
      <c r="AC79" s="1797"/>
      <c r="AD79" s="2100"/>
      <c r="AE79" s="2100"/>
    </row>
    <row r="80" spans="1:31" ht="24.95" customHeight="1" x14ac:dyDescent="0.2">
      <c r="A80" s="1766"/>
      <c r="B80" s="1770"/>
      <c r="C80" s="1820"/>
      <c r="D80" s="1809" t="s">
        <v>193</v>
      </c>
      <c r="E80" s="1809" t="s">
        <v>82</v>
      </c>
      <c r="F80" s="1809" t="s">
        <v>195</v>
      </c>
      <c r="G80" s="1776" t="s">
        <v>643</v>
      </c>
      <c r="H80" s="1779">
        <v>0.33</v>
      </c>
      <c r="I80" s="224" t="s">
        <v>600</v>
      </c>
      <c r="J80" s="452"/>
      <c r="K80" s="453"/>
      <c r="L80" s="454"/>
      <c r="M80" s="455"/>
      <c r="N80" s="453"/>
      <c r="O80" s="454">
        <v>1</v>
      </c>
      <c r="P80" s="455"/>
      <c r="Q80" s="453"/>
      <c r="R80" s="454">
        <v>1</v>
      </c>
      <c r="S80" s="455"/>
      <c r="T80" s="453"/>
      <c r="U80" s="456">
        <v>1</v>
      </c>
      <c r="V80" s="215">
        <f>SUM(J80:L80)*H80</f>
        <v>0</v>
      </c>
      <c r="W80" s="216">
        <f>SUM(M80:O80)*H80</f>
        <v>0.33</v>
      </c>
      <c r="X80" s="216">
        <f>SUM(P80:R80)*H80</f>
        <v>0.33</v>
      </c>
      <c r="Y80" s="216">
        <f>SUM(S80:U80)*H80</f>
        <v>0.33</v>
      </c>
      <c r="Z80" s="217">
        <f t="shared" si="1"/>
        <v>0.33</v>
      </c>
      <c r="AA80" s="1805"/>
      <c r="AB80" s="563" t="s">
        <v>555</v>
      </c>
      <c r="AC80" s="1789">
        <v>12</v>
      </c>
      <c r="AD80" s="2100"/>
      <c r="AE80" s="2100"/>
    </row>
    <row r="81" spans="1:31" ht="24.95" customHeight="1" x14ac:dyDescent="0.2">
      <c r="A81" s="1766"/>
      <c r="B81" s="1770"/>
      <c r="C81" s="1820"/>
      <c r="D81" s="1810"/>
      <c r="E81" s="1810"/>
      <c r="F81" s="1810"/>
      <c r="G81" s="1777"/>
      <c r="H81" s="1814"/>
      <c r="I81" s="248" t="s">
        <v>601</v>
      </c>
      <c r="J81" s="467"/>
      <c r="K81" s="468"/>
      <c r="L81" s="469"/>
      <c r="M81" s="470"/>
      <c r="N81" s="468"/>
      <c r="O81" s="469"/>
      <c r="P81" s="470"/>
      <c r="Q81" s="468"/>
      <c r="R81" s="469"/>
      <c r="S81" s="470"/>
      <c r="T81" s="468"/>
      <c r="U81" s="471"/>
      <c r="V81" s="249">
        <f>SUM(J81:L81)*H80</f>
        <v>0</v>
      </c>
      <c r="W81" s="250">
        <f>SUM(M81:O81)*H80</f>
        <v>0</v>
      </c>
      <c r="X81" s="250">
        <f>SUM(P81:R81)*H80</f>
        <v>0</v>
      </c>
      <c r="Y81" s="250">
        <f>SUM(S81:U81)*H80</f>
        <v>0</v>
      </c>
      <c r="Z81" s="251">
        <f t="shared" si="1"/>
        <v>0</v>
      </c>
      <c r="AA81" s="1805"/>
      <c r="AB81" s="563" t="s">
        <v>555</v>
      </c>
      <c r="AC81" s="1789"/>
      <c r="AD81" s="2100"/>
      <c r="AE81" s="2100"/>
    </row>
    <row r="82" spans="1:31" ht="24.95" customHeight="1" x14ac:dyDescent="0.2">
      <c r="A82" s="1766"/>
      <c r="B82" s="1770"/>
      <c r="C82" s="1820"/>
      <c r="D82" s="1810"/>
      <c r="E82" s="1810"/>
      <c r="F82" s="1810"/>
      <c r="G82" s="1777" t="s">
        <v>644</v>
      </c>
      <c r="H82" s="1814">
        <v>0.33</v>
      </c>
      <c r="I82" s="593" t="s">
        <v>600</v>
      </c>
      <c r="J82" s="457"/>
      <c r="K82" s="458"/>
      <c r="L82" s="459"/>
      <c r="M82" s="460"/>
      <c r="N82" s="458"/>
      <c r="O82" s="459"/>
      <c r="P82" s="460"/>
      <c r="Q82" s="458"/>
      <c r="R82" s="459">
        <v>1</v>
      </c>
      <c r="S82" s="460"/>
      <c r="T82" s="458"/>
      <c r="U82" s="461">
        <v>1</v>
      </c>
      <c r="V82" s="218">
        <f>SUM(J82:L82)*H82</f>
        <v>0</v>
      </c>
      <c r="W82" s="219">
        <f>SUM(M82:O82)*H82</f>
        <v>0</v>
      </c>
      <c r="X82" s="219">
        <f>SUM(P82:R82)*H82</f>
        <v>0.33</v>
      </c>
      <c r="Y82" s="219">
        <f>SUM(S82:U82)*H82</f>
        <v>0.33</v>
      </c>
      <c r="Z82" s="220">
        <f t="shared" si="1"/>
        <v>0.33</v>
      </c>
      <c r="AA82" s="1805"/>
      <c r="AB82" s="563" t="s">
        <v>555</v>
      </c>
      <c r="AC82" s="1789"/>
      <c r="AD82" s="2100"/>
      <c r="AE82" s="2100"/>
    </row>
    <row r="83" spans="1:31" ht="24.95" customHeight="1" x14ac:dyDescent="0.2">
      <c r="A83" s="1766"/>
      <c r="B83" s="1770"/>
      <c r="C83" s="1820"/>
      <c r="D83" s="1810"/>
      <c r="E83" s="1810"/>
      <c r="F83" s="1810"/>
      <c r="G83" s="1777"/>
      <c r="H83" s="1814"/>
      <c r="I83" s="248" t="s">
        <v>601</v>
      </c>
      <c r="J83" s="467"/>
      <c r="K83" s="468"/>
      <c r="L83" s="469"/>
      <c r="M83" s="470"/>
      <c r="N83" s="468"/>
      <c r="O83" s="469"/>
      <c r="P83" s="470"/>
      <c r="Q83" s="468"/>
      <c r="R83" s="469"/>
      <c r="S83" s="470"/>
      <c r="T83" s="468"/>
      <c r="U83" s="471"/>
      <c r="V83" s="249">
        <f>SUM(J83:L83)*H82</f>
        <v>0</v>
      </c>
      <c r="W83" s="250">
        <f>SUM(M83:O83)*H82</f>
        <v>0</v>
      </c>
      <c r="X83" s="250">
        <f>SUM(P83:R83)*H82</f>
        <v>0</v>
      </c>
      <c r="Y83" s="250">
        <f>SUM(S83:U83)*H82</f>
        <v>0</v>
      </c>
      <c r="Z83" s="251">
        <f t="shared" si="1"/>
        <v>0</v>
      </c>
      <c r="AA83" s="1805"/>
      <c r="AB83" s="563" t="s">
        <v>555</v>
      </c>
      <c r="AC83" s="1789"/>
      <c r="AD83" s="2100"/>
      <c r="AE83" s="2100"/>
    </row>
    <row r="84" spans="1:31" ht="24.95" customHeight="1" x14ac:dyDescent="0.2">
      <c r="A84" s="1766"/>
      <c r="B84" s="1770"/>
      <c r="C84" s="1820"/>
      <c r="D84" s="1810"/>
      <c r="E84" s="1810"/>
      <c r="F84" s="1810"/>
      <c r="G84" s="1777" t="s">
        <v>645</v>
      </c>
      <c r="H84" s="1814">
        <v>0.34</v>
      </c>
      <c r="I84" s="593" t="s">
        <v>600</v>
      </c>
      <c r="J84" s="457"/>
      <c r="K84" s="458"/>
      <c r="L84" s="459"/>
      <c r="M84" s="460"/>
      <c r="N84" s="458"/>
      <c r="O84" s="459"/>
      <c r="P84" s="460"/>
      <c r="Q84" s="458"/>
      <c r="R84" s="459"/>
      <c r="S84" s="460"/>
      <c r="T84" s="458"/>
      <c r="U84" s="461">
        <v>1</v>
      </c>
      <c r="V84" s="218">
        <f>SUM(J84:L84)*H84</f>
        <v>0</v>
      </c>
      <c r="W84" s="219">
        <f>SUM(M84:O84)*H84</f>
        <v>0</v>
      </c>
      <c r="X84" s="219">
        <f>SUM(P84:R84)*H84</f>
        <v>0</v>
      </c>
      <c r="Y84" s="219">
        <f>SUM(S84:U84)*H84</f>
        <v>0.34</v>
      </c>
      <c r="Z84" s="220">
        <f t="shared" si="1"/>
        <v>0.34</v>
      </c>
      <c r="AA84" s="1805"/>
      <c r="AB84" s="563" t="s">
        <v>555</v>
      </c>
      <c r="AC84" s="1789"/>
      <c r="AD84" s="2100"/>
      <c r="AE84" s="2100"/>
    </row>
    <row r="85" spans="1:31" ht="24.95" customHeight="1" thickBot="1" x14ac:dyDescent="0.25">
      <c r="A85" s="1766"/>
      <c r="B85" s="1770"/>
      <c r="C85" s="1820"/>
      <c r="D85" s="1822"/>
      <c r="E85" s="1822"/>
      <c r="F85" s="1822"/>
      <c r="G85" s="1807"/>
      <c r="H85" s="1815"/>
      <c r="I85" s="252" t="s">
        <v>601</v>
      </c>
      <c r="J85" s="472"/>
      <c r="K85" s="473"/>
      <c r="L85" s="474"/>
      <c r="M85" s="475"/>
      <c r="N85" s="473"/>
      <c r="O85" s="474"/>
      <c r="P85" s="475"/>
      <c r="Q85" s="473"/>
      <c r="R85" s="474"/>
      <c r="S85" s="475"/>
      <c r="T85" s="473"/>
      <c r="U85" s="476"/>
      <c r="V85" s="256">
        <f>SUM(J85:L85)*H84</f>
        <v>0</v>
      </c>
      <c r="W85" s="257">
        <f>SUM(M85:O85)*H84</f>
        <v>0</v>
      </c>
      <c r="X85" s="257">
        <f>SUM(P85:R85)*H84</f>
        <v>0</v>
      </c>
      <c r="Y85" s="257">
        <f>SUM(S85:U85)*H84</f>
        <v>0</v>
      </c>
      <c r="Z85" s="258">
        <f t="shared" si="1"/>
        <v>0</v>
      </c>
      <c r="AA85" s="1805"/>
      <c r="AB85" s="563" t="s">
        <v>555</v>
      </c>
      <c r="AC85" s="1789"/>
      <c r="AD85" s="2100"/>
      <c r="AE85" s="2100"/>
    </row>
    <row r="86" spans="1:31" ht="24.95" customHeight="1" x14ac:dyDescent="0.2">
      <c r="A86" s="1766"/>
      <c r="B86" s="1770"/>
      <c r="C86" s="1820"/>
      <c r="D86" s="1810" t="s">
        <v>74</v>
      </c>
      <c r="E86" s="1810" t="s">
        <v>83</v>
      </c>
      <c r="F86" s="1785" t="s">
        <v>196</v>
      </c>
      <c r="G86" s="1803" t="s">
        <v>306</v>
      </c>
      <c r="H86" s="1779">
        <v>0.5</v>
      </c>
      <c r="I86" s="224" t="s">
        <v>600</v>
      </c>
      <c r="J86" s="452"/>
      <c r="K86" s="453"/>
      <c r="L86" s="454"/>
      <c r="M86" s="455"/>
      <c r="N86" s="453"/>
      <c r="O86" s="454"/>
      <c r="P86" s="455"/>
      <c r="Q86" s="453"/>
      <c r="R86" s="454">
        <v>1</v>
      </c>
      <c r="S86" s="455"/>
      <c r="T86" s="453"/>
      <c r="U86" s="456">
        <v>1</v>
      </c>
      <c r="V86" s="215">
        <f>SUM(J86:L86)*H86</f>
        <v>0</v>
      </c>
      <c r="W86" s="216">
        <f>SUM(M86:O86)*H86</f>
        <v>0</v>
      </c>
      <c r="X86" s="216">
        <f>SUM(P86:R86)*H86</f>
        <v>0.5</v>
      </c>
      <c r="Y86" s="216">
        <f>SUM(S86:U86)*H86</f>
        <v>0.5</v>
      </c>
      <c r="Z86" s="217">
        <f t="shared" si="1"/>
        <v>0.5</v>
      </c>
      <c r="AA86" s="1805"/>
      <c r="AB86" s="563" t="s">
        <v>555</v>
      </c>
      <c r="AC86" s="1796">
        <v>13</v>
      </c>
      <c r="AD86" s="2100"/>
      <c r="AE86" s="2100"/>
    </row>
    <row r="87" spans="1:31" ht="24.95" customHeight="1" x14ac:dyDescent="0.2">
      <c r="A87" s="1766"/>
      <c r="B87" s="1770"/>
      <c r="C87" s="1820"/>
      <c r="D87" s="1810"/>
      <c r="E87" s="1810"/>
      <c r="F87" s="1785"/>
      <c r="G87" s="1777"/>
      <c r="H87" s="1814"/>
      <c r="I87" s="248" t="s">
        <v>601</v>
      </c>
      <c r="J87" s="467"/>
      <c r="K87" s="468"/>
      <c r="L87" s="469"/>
      <c r="M87" s="470"/>
      <c r="N87" s="468"/>
      <c r="O87" s="469"/>
      <c r="P87" s="470"/>
      <c r="Q87" s="468"/>
      <c r="R87" s="469"/>
      <c r="S87" s="470"/>
      <c r="T87" s="468"/>
      <c r="U87" s="471"/>
      <c r="V87" s="249">
        <f>SUM(J87:L87)*H86</f>
        <v>0</v>
      </c>
      <c r="W87" s="250">
        <f>SUM(M87:O87)*H86</f>
        <v>0</v>
      </c>
      <c r="X87" s="250">
        <f>SUM(P87:R87)*H86</f>
        <v>0</v>
      </c>
      <c r="Y87" s="250">
        <f>SUM(S87:U87)*H86</f>
        <v>0</v>
      </c>
      <c r="Z87" s="251">
        <f t="shared" si="1"/>
        <v>0</v>
      </c>
      <c r="AA87" s="1805"/>
      <c r="AB87" s="563" t="s">
        <v>555</v>
      </c>
      <c r="AC87" s="1789"/>
      <c r="AD87" s="2100"/>
      <c r="AE87" s="2100"/>
    </row>
    <row r="88" spans="1:31" ht="24.95" customHeight="1" x14ac:dyDescent="0.2">
      <c r="A88" s="1766"/>
      <c r="B88" s="1770"/>
      <c r="C88" s="1820"/>
      <c r="D88" s="1810"/>
      <c r="E88" s="1810"/>
      <c r="F88" s="1785"/>
      <c r="G88" s="1777" t="s">
        <v>991</v>
      </c>
      <c r="H88" s="1814">
        <v>0.5</v>
      </c>
      <c r="I88" s="593" t="s">
        <v>600</v>
      </c>
      <c r="J88" s="457"/>
      <c r="K88" s="458"/>
      <c r="L88" s="459"/>
      <c r="M88" s="460"/>
      <c r="N88" s="458"/>
      <c r="O88" s="459"/>
      <c r="P88" s="460"/>
      <c r="Q88" s="458"/>
      <c r="R88" s="459"/>
      <c r="S88" s="460"/>
      <c r="T88" s="458"/>
      <c r="U88" s="461">
        <v>1</v>
      </c>
      <c r="V88" s="218">
        <f>SUM(J88:L88)*H88</f>
        <v>0</v>
      </c>
      <c r="W88" s="219">
        <f>SUM(M88:O88)*H88</f>
        <v>0</v>
      </c>
      <c r="X88" s="219">
        <f>SUM(P88:R88)*H88</f>
        <v>0</v>
      </c>
      <c r="Y88" s="219">
        <f>SUM(S88:U88)*H88</f>
        <v>0.5</v>
      </c>
      <c r="Z88" s="268">
        <f t="shared" si="1"/>
        <v>0.5</v>
      </c>
      <c r="AA88" s="1805"/>
      <c r="AB88" s="563" t="s">
        <v>555</v>
      </c>
      <c r="AC88" s="1789"/>
      <c r="AD88" s="2100"/>
      <c r="AE88" s="2100"/>
    </row>
    <row r="89" spans="1:31" ht="24.95" customHeight="1" thickBot="1" x14ac:dyDescent="0.25">
      <c r="A89" s="1766"/>
      <c r="B89" s="1770"/>
      <c r="C89" s="1820"/>
      <c r="D89" s="1810"/>
      <c r="E89" s="1810"/>
      <c r="F89" s="1785"/>
      <c r="G89" s="1798"/>
      <c r="H89" s="1815"/>
      <c r="I89" s="252" t="s">
        <v>601</v>
      </c>
      <c r="J89" s="472"/>
      <c r="K89" s="473"/>
      <c r="L89" s="474"/>
      <c r="M89" s="475"/>
      <c r="N89" s="473"/>
      <c r="O89" s="474"/>
      <c r="P89" s="475"/>
      <c r="Q89" s="473"/>
      <c r="R89" s="474"/>
      <c r="S89" s="475"/>
      <c r="T89" s="473"/>
      <c r="U89" s="476"/>
      <c r="V89" s="256">
        <f>SUM(J89:L89)*H88</f>
        <v>0</v>
      </c>
      <c r="W89" s="257">
        <f>SUM(M89:O89)*H88</f>
        <v>0</v>
      </c>
      <c r="X89" s="257">
        <f>SUM(P89:R89)*H88</f>
        <v>0</v>
      </c>
      <c r="Y89" s="257">
        <f>SUM(S89:U89)*H88</f>
        <v>0</v>
      </c>
      <c r="Z89" s="269">
        <f t="shared" si="1"/>
        <v>0</v>
      </c>
      <c r="AA89" s="1805"/>
      <c r="AB89" s="563" t="s">
        <v>555</v>
      </c>
      <c r="AC89" s="1789"/>
      <c r="AD89" s="2100"/>
      <c r="AE89" s="2100"/>
    </row>
    <row r="90" spans="1:31" ht="24.95" customHeight="1" x14ac:dyDescent="0.2">
      <c r="A90" s="1766"/>
      <c r="B90" s="1770"/>
      <c r="C90" s="1820"/>
      <c r="D90" s="1809" t="s">
        <v>197</v>
      </c>
      <c r="E90" s="1809" t="s">
        <v>84</v>
      </c>
      <c r="F90" s="1784" t="s">
        <v>85</v>
      </c>
      <c r="G90" s="1776" t="s">
        <v>1010</v>
      </c>
      <c r="H90" s="1825">
        <v>0.6</v>
      </c>
      <c r="I90" s="224" t="s">
        <v>600</v>
      </c>
      <c r="J90" s="452"/>
      <c r="K90" s="453"/>
      <c r="L90" s="454"/>
      <c r="M90" s="455"/>
      <c r="N90" s="453"/>
      <c r="O90" s="454">
        <v>0.5</v>
      </c>
      <c r="P90" s="455"/>
      <c r="Q90" s="453"/>
      <c r="R90" s="454">
        <v>1</v>
      </c>
      <c r="S90" s="455"/>
      <c r="T90" s="453"/>
      <c r="U90" s="456">
        <v>1</v>
      </c>
      <c r="V90" s="215">
        <f>SUM(J90:L90)*H90</f>
        <v>0</v>
      </c>
      <c r="W90" s="216">
        <f>SUM(M90:O90)*H90</f>
        <v>0.3</v>
      </c>
      <c r="X90" s="216">
        <f>SUM(P90:R90)*H90</f>
        <v>0.6</v>
      </c>
      <c r="Y90" s="216">
        <f>SUM(S90:U90)*H90</f>
        <v>0.6</v>
      </c>
      <c r="Z90" s="217">
        <f t="shared" si="1"/>
        <v>0.6</v>
      </c>
      <c r="AA90" s="1805"/>
      <c r="AB90" s="563" t="s">
        <v>555</v>
      </c>
      <c r="AC90" s="1796">
        <v>14</v>
      </c>
      <c r="AD90" s="2100"/>
      <c r="AE90" s="2100"/>
    </row>
    <row r="91" spans="1:31" ht="24.95" customHeight="1" x14ac:dyDescent="0.2">
      <c r="A91" s="1766"/>
      <c r="B91" s="1770"/>
      <c r="C91" s="1821"/>
      <c r="D91" s="1810"/>
      <c r="E91" s="1810"/>
      <c r="F91" s="1785"/>
      <c r="G91" s="1777"/>
      <c r="H91" s="1823"/>
      <c r="I91" s="248" t="s">
        <v>601</v>
      </c>
      <c r="J91" s="467"/>
      <c r="K91" s="468"/>
      <c r="L91" s="469"/>
      <c r="M91" s="470"/>
      <c r="N91" s="468"/>
      <c r="O91" s="469"/>
      <c r="P91" s="470"/>
      <c r="Q91" s="468"/>
      <c r="R91" s="469"/>
      <c r="S91" s="470"/>
      <c r="T91" s="468"/>
      <c r="U91" s="471"/>
      <c r="V91" s="249">
        <f>SUM(J91:L91)*H90</f>
        <v>0</v>
      </c>
      <c r="W91" s="250">
        <f>SUM(M91:O91)*H90</f>
        <v>0</v>
      </c>
      <c r="X91" s="250">
        <f>SUM(P91:R91)*H90</f>
        <v>0</v>
      </c>
      <c r="Y91" s="250">
        <f>SUM(S91:U91)*H90</f>
        <v>0</v>
      </c>
      <c r="Z91" s="251">
        <f t="shared" si="1"/>
        <v>0</v>
      </c>
      <c r="AA91" s="1805"/>
      <c r="AB91" s="563" t="s">
        <v>555</v>
      </c>
      <c r="AC91" s="1789"/>
      <c r="AD91" s="2100"/>
      <c r="AE91" s="2100"/>
    </row>
    <row r="92" spans="1:31" ht="24.95" customHeight="1" x14ac:dyDescent="0.2">
      <c r="A92" s="1766"/>
      <c r="B92" s="1770"/>
      <c r="C92" s="1821"/>
      <c r="D92" s="1810"/>
      <c r="E92" s="1810"/>
      <c r="F92" s="1785"/>
      <c r="G92" s="1777" t="s">
        <v>646</v>
      </c>
      <c r="H92" s="1823">
        <v>0.2</v>
      </c>
      <c r="I92" s="593" t="s">
        <v>600</v>
      </c>
      <c r="J92" s="457"/>
      <c r="K92" s="458"/>
      <c r="L92" s="459"/>
      <c r="M92" s="460"/>
      <c r="N92" s="458"/>
      <c r="O92" s="459"/>
      <c r="P92" s="460"/>
      <c r="Q92" s="458"/>
      <c r="R92" s="459">
        <v>1</v>
      </c>
      <c r="S92" s="460"/>
      <c r="T92" s="458"/>
      <c r="U92" s="461">
        <v>1</v>
      </c>
      <c r="V92" s="218">
        <f>SUM(J92:L92)*H92</f>
        <v>0</v>
      </c>
      <c r="W92" s="219">
        <f>SUM(M92:O92)*H92</f>
        <v>0</v>
      </c>
      <c r="X92" s="219">
        <f>SUM(P92:R92)*H92</f>
        <v>0.2</v>
      </c>
      <c r="Y92" s="219">
        <f>SUM(S92:U92)*H92</f>
        <v>0.2</v>
      </c>
      <c r="Z92" s="220">
        <f t="shared" si="1"/>
        <v>0.2</v>
      </c>
      <c r="AA92" s="1805"/>
      <c r="AB92" s="563" t="s">
        <v>555</v>
      </c>
      <c r="AC92" s="1789"/>
      <c r="AD92" s="2100"/>
      <c r="AE92" s="2100"/>
    </row>
    <row r="93" spans="1:31" ht="24.95" customHeight="1" x14ac:dyDescent="0.2">
      <c r="A93" s="1766"/>
      <c r="B93" s="1770"/>
      <c r="C93" s="1821"/>
      <c r="D93" s="1810"/>
      <c r="E93" s="1810"/>
      <c r="F93" s="1785"/>
      <c r="G93" s="1777"/>
      <c r="H93" s="1823"/>
      <c r="I93" s="248" t="s">
        <v>601</v>
      </c>
      <c r="J93" s="467"/>
      <c r="K93" s="468"/>
      <c r="L93" s="469"/>
      <c r="M93" s="470"/>
      <c r="N93" s="468"/>
      <c r="O93" s="469"/>
      <c r="P93" s="470"/>
      <c r="Q93" s="468"/>
      <c r="R93" s="469"/>
      <c r="S93" s="470"/>
      <c r="T93" s="468"/>
      <c r="U93" s="471"/>
      <c r="V93" s="249">
        <f>SUM(J93:L93)*H92</f>
        <v>0</v>
      </c>
      <c r="W93" s="250">
        <f>SUM(M93:O93)*H92</f>
        <v>0</v>
      </c>
      <c r="X93" s="250">
        <f>SUM(P93:R93)*H92</f>
        <v>0</v>
      </c>
      <c r="Y93" s="250">
        <f>SUM(S93:U93)*H92</f>
        <v>0</v>
      </c>
      <c r="Z93" s="251">
        <f t="shared" si="1"/>
        <v>0</v>
      </c>
      <c r="AA93" s="1805"/>
      <c r="AB93" s="563" t="s">
        <v>555</v>
      </c>
      <c r="AC93" s="1789"/>
      <c r="AD93" s="2100"/>
      <c r="AE93" s="2100"/>
    </row>
    <row r="94" spans="1:31" ht="24.95" customHeight="1" x14ac:dyDescent="0.2">
      <c r="A94" s="1766"/>
      <c r="B94" s="1770"/>
      <c r="C94" s="1821"/>
      <c r="D94" s="1810"/>
      <c r="E94" s="1810"/>
      <c r="F94" s="1785"/>
      <c r="G94" s="1777" t="s">
        <v>647</v>
      </c>
      <c r="H94" s="1823">
        <v>0.2</v>
      </c>
      <c r="I94" s="593" t="s">
        <v>600</v>
      </c>
      <c r="J94" s="457"/>
      <c r="K94" s="458"/>
      <c r="L94" s="459"/>
      <c r="M94" s="460"/>
      <c r="N94" s="458"/>
      <c r="O94" s="459"/>
      <c r="P94" s="460"/>
      <c r="Q94" s="458"/>
      <c r="R94" s="459"/>
      <c r="S94" s="460"/>
      <c r="T94" s="458"/>
      <c r="U94" s="461">
        <v>1</v>
      </c>
      <c r="V94" s="218">
        <f>SUM(J94:L94)*H94</f>
        <v>0</v>
      </c>
      <c r="W94" s="219">
        <f>SUM(M94:O94)*H94</f>
        <v>0</v>
      </c>
      <c r="X94" s="219">
        <f>SUM(P94:R94)*H94</f>
        <v>0</v>
      </c>
      <c r="Y94" s="219">
        <f>SUM(S94:U94)*H94</f>
        <v>0.2</v>
      </c>
      <c r="Z94" s="220">
        <f t="shared" si="1"/>
        <v>0.2</v>
      </c>
      <c r="AA94" s="1805"/>
      <c r="AB94" s="563" t="s">
        <v>555</v>
      </c>
      <c r="AC94" s="1789"/>
      <c r="AD94" s="2100"/>
      <c r="AE94" s="2100"/>
    </row>
    <row r="95" spans="1:31" ht="24.95" customHeight="1" thickBot="1" x14ac:dyDescent="0.25">
      <c r="A95" s="1766"/>
      <c r="B95" s="1770"/>
      <c r="C95" s="1821"/>
      <c r="D95" s="1810"/>
      <c r="E95" s="1810"/>
      <c r="F95" s="1785"/>
      <c r="G95" s="1807"/>
      <c r="H95" s="1824"/>
      <c r="I95" s="252" t="s">
        <v>601</v>
      </c>
      <c r="J95" s="472"/>
      <c r="K95" s="473"/>
      <c r="L95" s="474"/>
      <c r="M95" s="475"/>
      <c r="N95" s="473"/>
      <c r="O95" s="474"/>
      <c r="P95" s="475"/>
      <c r="Q95" s="473"/>
      <c r="R95" s="474"/>
      <c r="S95" s="475"/>
      <c r="T95" s="473"/>
      <c r="U95" s="476"/>
      <c r="V95" s="256">
        <f>SUM(J95:L95)*H94</f>
        <v>0</v>
      </c>
      <c r="W95" s="257">
        <f>SUM(M95:O95)*H94</f>
        <v>0</v>
      </c>
      <c r="X95" s="257">
        <f>SUM(P95:R95)*H94</f>
        <v>0</v>
      </c>
      <c r="Y95" s="257">
        <f>SUM(S95:U95)*H94</f>
        <v>0</v>
      </c>
      <c r="Z95" s="258">
        <f t="shared" si="1"/>
        <v>0</v>
      </c>
      <c r="AA95" s="1805"/>
      <c r="AB95" s="563" t="s">
        <v>555</v>
      </c>
      <c r="AC95" s="1789"/>
      <c r="AD95" s="2100"/>
      <c r="AE95" s="2100"/>
    </row>
    <row r="96" spans="1:31" ht="24.95" customHeight="1" x14ac:dyDescent="0.2">
      <c r="A96" s="1766"/>
      <c r="B96" s="1770"/>
      <c r="C96" s="1821"/>
      <c r="D96" s="1809" t="s">
        <v>75</v>
      </c>
      <c r="E96" s="1809" t="s">
        <v>86</v>
      </c>
      <c r="F96" s="1784" t="s">
        <v>87</v>
      </c>
      <c r="G96" s="1803" t="s">
        <v>992</v>
      </c>
      <c r="H96" s="1779">
        <v>0.6</v>
      </c>
      <c r="I96" s="224" t="s">
        <v>600</v>
      </c>
      <c r="J96" s="452"/>
      <c r="K96" s="453"/>
      <c r="L96" s="454"/>
      <c r="M96" s="455"/>
      <c r="N96" s="453"/>
      <c r="O96" s="454"/>
      <c r="P96" s="455"/>
      <c r="Q96" s="453"/>
      <c r="R96" s="454">
        <v>1</v>
      </c>
      <c r="S96" s="455"/>
      <c r="T96" s="453"/>
      <c r="U96" s="456">
        <v>1</v>
      </c>
      <c r="V96" s="215">
        <f>SUM(J96:L96)*H96</f>
        <v>0</v>
      </c>
      <c r="W96" s="216">
        <f>SUM(M96:O96)*H96</f>
        <v>0</v>
      </c>
      <c r="X96" s="216">
        <f>SUM(P96:R96)*H96</f>
        <v>0.6</v>
      </c>
      <c r="Y96" s="216">
        <f>SUM(S96:U96)*H96</f>
        <v>0.6</v>
      </c>
      <c r="Z96" s="217">
        <f t="shared" si="1"/>
        <v>0.6</v>
      </c>
      <c r="AA96" s="1805"/>
      <c r="AB96" s="563" t="s">
        <v>555</v>
      </c>
      <c r="AC96" s="1796">
        <v>15</v>
      </c>
      <c r="AD96" s="2100"/>
      <c r="AE96" s="2100"/>
    </row>
    <row r="97" spans="1:31" ht="24.95" customHeight="1" x14ac:dyDescent="0.2">
      <c r="A97" s="1766"/>
      <c r="B97" s="1770"/>
      <c r="C97" s="1821"/>
      <c r="D97" s="1810"/>
      <c r="E97" s="1810"/>
      <c r="F97" s="1785"/>
      <c r="G97" s="1777"/>
      <c r="H97" s="1814"/>
      <c r="I97" s="248" t="s">
        <v>601</v>
      </c>
      <c r="J97" s="467"/>
      <c r="K97" s="468"/>
      <c r="L97" s="469"/>
      <c r="M97" s="470"/>
      <c r="N97" s="468"/>
      <c r="O97" s="469"/>
      <c r="P97" s="470"/>
      <c r="Q97" s="468"/>
      <c r="R97" s="469"/>
      <c r="S97" s="470"/>
      <c r="T97" s="468"/>
      <c r="U97" s="471"/>
      <c r="V97" s="249">
        <f>SUM(J97:L97)*H96</f>
        <v>0</v>
      </c>
      <c r="W97" s="250">
        <f>SUM(M97:O97)*H96</f>
        <v>0</v>
      </c>
      <c r="X97" s="250">
        <f>SUM(P97:R97)*H96</f>
        <v>0</v>
      </c>
      <c r="Y97" s="250">
        <f>SUM(S97:U97)*H96</f>
        <v>0</v>
      </c>
      <c r="Z97" s="251">
        <f t="shared" si="1"/>
        <v>0</v>
      </c>
      <c r="AA97" s="1805"/>
      <c r="AB97" s="563" t="s">
        <v>555</v>
      </c>
      <c r="AC97" s="1789"/>
      <c r="AD97" s="2100"/>
      <c r="AE97" s="2100"/>
    </row>
    <row r="98" spans="1:31" ht="24.95" customHeight="1" x14ac:dyDescent="0.2">
      <c r="A98" s="1766"/>
      <c r="B98" s="1770"/>
      <c r="C98" s="1821"/>
      <c r="D98" s="1810"/>
      <c r="E98" s="1810"/>
      <c r="F98" s="1785"/>
      <c r="G98" s="1777" t="s">
        <v>993</v>
      </c>
      <c r="H98" s="1814">
        <v>0.1</v>
      </c>
      <c r="I98" s="593" t="s">
        <v>600</v>
      </c>
      <c r="J98" s="457"/>
      <c r="K98" s="458"/>
      <c r="L98" s="459"/>
      <c r="M98" s="460"/>
      <c r="N98" s="458"/>
      <c r="O98" s="459"/>
      <c r="P98" s="460"/>
      <c r="Q98" s="458"/>
      <c r="R98" s="459">
        <v>1</v>
      </c>
      <c r="S98" s="460"/>
      <c r="T98" s="458"/>
      <c r="U98" s="461">
        <v>1</v>
      </c>
      <c r="V98" s="218">
        <f>SUM(J98:L98)*H98</f>
        <v>0</v>
      </c>
      <c r="W98" s="219">
        <f>SUM(M98:O98)*H98</f>
        <v>0</v>
      </c>
      <c r="X98" s="219">
        <f>SUM(P98:R98)*H98</f>
        <v>0.1</v>
      </c>
      <c r="Y98" s="219">
        <f>SUM(S98:U98)*H98</f>
        <v>0.1</v>
      </c>
      <c r="Z98" s="220">
        <f t="shared" si="1"/>
        <v>0.1</v>
      </c>
      <c r="AA98" s="1805"/>
      <c r="AB98" s="563" t="s">
        <v>555</v>
      </c>
      <c r="AC98" s="1789"/>
      <c r="AD98" s="2100"/>
      <c r="AE98" s="2100"/>
    </row>
    <row r="99" spans="1:31" ht="24.95" customHeight="1" x14ac:dyDescent="0.2">
      <c r="A99" s="1766"/>
      <c r="B99" s="1770"/>
      <c r="C99" s="1821"/>
      <c r="D99" s="1810"/>
      <c r="E99" s="1810"/>
      <c r="F99" s="1785"/>
      <c r="G99" s="1777"/>
      <c r="H99" s="1814"/>
      <c r="I99" s="248" t="s">
        <v>601</v>
      </c>
      <c r="J99" s="467"/>
      <c r="K99" s="468"/>
      <c r="L99" s="469"/>
      <c r="M99" s="470"/>
      <c r="N99" s="468"/>
      <c r="O99" s="469"/>
      <c r="P99" s="470"/>
      <c r="Q99" s="468"/>
      <c r="R99" s="469"/>
      <c r="S99" s="470"/>
      <c r="T99" s="468"/>
      <c r="U99" s="471"/>
      <c r="V99" s="249">
        <f>SUM(J99:L99)*H98</f>
        <v>0</v>
      </c>
      <c r="W99" s="250">
        <f>SUM(M99:O99)*H98</f>
        <v>0</v>
      </c>
      <c r="X99" s="250">
        <f>SUM(P99:R99)*H98</f>
        <v>0</v>
      </c>
      <c r="Y99" s="250">
        <f>SUM(S99:U99)*H98</f>
        <v>0</v>
      </c>
      <c r="Z99" s="251">
        <f t="shared" si="1"/>
        <v>0</v>
      </c>
      <c r="AA99" s="1805"/>
      <c r="AB99" s="563" t="s">
        <v>555</v>
      </c>
      <c r="AC99" s="1789"/>
      <c r="AD99" s="2100"/>
      <c r="AE99" s="2100"/>
    </row>
    <row r="100" spans="1:31" ht="24.95" customHeight="1" x14ac:dyDescent="0.2">
      <c r="A100" s="1766"/>
      <c r="B100" s="1770"/>
      <c r="C100" s="1821"/>
      <c r="D100" s="1810"/>
      <c r="E100" s="1810"/>
      <c r="F100" s="1785"/>
      <c r="G100" s="1777" t="s">
        <v>994</v>
      </c>
      <c r="H100" s="1814">
        <v>0.1</v>
      </c>
      <c r="I100" s="593" t="s">
        <v>600</v>
      </c>
      <c r="J100" s="457"/>
      <c r="K100" s="458"/>
      <c r="L100" s="459"/>
      <c r="M100" s="460"/>
      <c r="N100" s="458"/>
      <c r="O100" s="459"/>
      <c r="P100" s="460"/>
      <c r="Q100" s="458"/>
      <c r="R100" s="459"/>
      <c r="S100" s="460"/>
      <c r="T100" s="458"/>
      <c r="U100" s="461">
        <v>1</v>
      </c>
      <c r="V100" s="218">
        <f>SUM(J100:L100)*H100</f>
        <v>0</v>
      </c>
      <c r="W100" s="219">
        <f>SUM(M100:O100)*H100</f>
        <v>0</v>
      </c>
      <c r="X100" s="219">
        <f>SUM(P100:R100)*H100</f>
        <v>0</v>
      </c>
      <c r="Y100" s="219">
        <f>SUM(S100:U100)*H100</f>
        <v>0.1</v>
      </c>
      <c r="Z100" s="220">
        <f t="shared" si="1"/>
        <v>0.1</v>
      </c>
      <c r="AA100" s="1805"/>
      <c r="AB100" s="563" t="s">
        <v>555</v>
      </c>
      <c r="AC100" s="1789"/>
      <c r="AD100" s="2100"/>
      <c r="AE100" s="2100"/>
    </row>
    <row r="101" spans="1:31" ht="24.95" customHeight="1" x14ac:dyDescent="0.2">
      <c r="A101" s="1766"/>
      <c r="B101" s="1770"/>
      <c r="C101" s="1821"/>
      <c r="D101" s="1810"/>
      <c r="E101" s="1810"/>
      <c r="F101" s="1785"/>
      <c r="G101" s="1777"/>
      <c r="H101" s="1814"/>
      <c r="I101" s="248" t="s">
        <v>601</v>
      </c>
      <c r="J101" s="467"/>
      <c r="K101" s="468"/>
      <c r="L101" s="469"/>
      <c r="M101" s="470"/>
      <c r="N101" s="468"/>
      <c r="O101" s="469"/>
      <c r="P101" s="470"/>
      <c r="Q101" s="468"/>
      <c r="R101" s="469"/>
      <c r="S101" s="470"/>
      <c r="T101" s="468"/>
      <c r="U101" s="471"/>
      <c r="V101" s="249">
        <f>SUM(J101:L101)*H100</f>
        <v>0</v>
      </c>
      <c r="W101" s="250">
        <f>SUM(M101:O101)*H100</f>
        <v>0</v>
      </c>
      <c r="X101" s="250">
        <f>SUM(P101:R101)*H100</f>
        <v>0</v>
      </c>
      <c r="Y101" s="250">
        <f>SUM(S101:U101)*H100</f>
        <v>0</v>
      </c>
      <c r="Z101" s="251">
        <f t="shared" si="1"/>
        <v>0</v>
      </c>
      <c r="AA101" s="1805"/>
      <c r="AB101" s="563" t="s">
        <v>555</v>
      </c>
      <c r="AC101" s="1789"/>
      <c r="AD101" s="2100"/>
      <c r="AE101" s="2100"/>
    </row>
    <row r="102" spans="1:31" ht="24.95" customHeight="1" x14ac:dyDescent="0.2">
      <c r="A102" s="1766"/>
      <c r="B102" s="1770"/>
      <c r="C102" s="1821"/>
      <c r="D102" s="1810"/>
      <c r="E102" s="1810"/>
      <c r="F102" s="1785"/>
      <c r="G102" s="1777" t="s">
        <v>648</v>
      </c>
      <c r="H102" s="1814">
        <v>0.2</v>
      </c>
      <c r="I102" s="593" t="s">
        <v>600</v>
      </c>
      <c r="J102" s="457"/>
      <c r="K102" s="458"/>
      <c r="L102" s="459"/>
      <c r="M102" s="460"/>
      <c r="N102" s="458"/>
      <c r="O102" s="459"/>
      <c r="P102" s="460"/>
      <c r="Q102" s="458"/>
      <c r="R102" s="459"/>
      <c r="S102" s="460"/>
      <c r="T102" s="458"/>
      <c r="U102" s="461">
        <v>1</v>
      </c>
      <c r="V102" s="218">
        <f>SUM(J102:L102)*H102</f>
        <v>0</v>
      </c>
      <c r="W102" s="219">
        <f>SUM(M102:O102)*H102</f>
        <v>0</v>
      </c>
      <c r="X102" s="219">
        <f>SUM(P102:R102)*H102</f>
        <v>0</v>
      </c>
      <c r="Y102" s="219">
        <f>SUM(S102:U102)*H102</f>
        <v>0.2</v>
      </c>
      <c r="Z102" s="220">
        <f t="shared" si="1"/>
        <v>0.2</v>
      </c>
      <c r="AA102" s="1805"/>
      <c r="AB102" s="563" t="s">
        <v>555</v>
      </c>
      <c r="AC102" s="1789"/>
      <c r="AD102" s="2100"/>
      <c r="AE102" s="2100"/>
    </row>
    <row r="103" spans="1:31" ht="24.95" customHeight="1" thickBot="1" x14ac:dyDescent="0.25">
      <c r="A103" s="1766"/>
      <c r="B103" s="1770"/>
      <c r="C103" s="1821"/>
      <c r="D103" s="1810"/>
      <c r="E103" s="1810"/>
      <c r="F103" s="1785"/>
      <c r="G103" s="1807"/>
      <c r="H103" s="1815"/>
      <c r="I103" s="252" t="s">
        <v>601</v>
      </c>
      <c r="J103" s="472"/>
      <c r="K103" s="473"/>
      <c r="L103" s="474"/>
      <c r="M103" s="475"/>
      <c r="N103" s="473"/>
      <c r="O103" s="474"/>
      <c r="P103" s="475"/>
      <c r="Q103" s="473"/>
      <c r="R103" s="474"/>
      <c r="S103" s="475"/>
      <c r="T103" s="473"/>
      <c r="U103" s="476"/>
      <c r="V103" s="256">
        <f>SUM(J103:L103)*H102</f>
        <v>0</v>
      </c>
      <c r="W103" s="257">
        <f>SUM(M103:O103)*H102</f>
        <v>0</v>
      </c>
      <c r="X103" s="257">
        <f>SUM(P103:R103)*H102</f>
        <v>0</v>
      </c>
      <c r="Y103" s="257">
        <f>SUM(S103:U103)*H102</f>
        <v>0</v>
      </c>
      <c r="Z103" s="258">
        <f t="shared" si="1"/>
        <v>0</v>
      </c>
      <c r="AA103" s="1805"/>
      <c r="AB103" s="563" t="s">
        <v>555</v>
      </c>
      <c r="AC103" s="1789"/>
      <c r="AD103" s="2100"/>
      <c r="AE103" s="2100"/>
    </row>
    <row r="104" spans="1:31" ht="24.95" customHeight="1" x14ac:dyDescent="0.2">
      <c r="A104" s="1766"/>
      <c r="B104" s="1770"/>
      <c r="C104" s="1772" t="s">
        <v>11</v>
      </c>
      <c r="D104" s="1780" t="s">
        <v>198</v>
      </c>
      <c r="E104" s="1809" t="s">
        <v>423</v>
      </c>
      <c r="F104" s="1809" t="s">
        <v>199</v>
      </c>
      <c r="G104" s="1803" t="s">
        <v>649</v>
      </c>
      <c r="H104" s="1779">
        <v>0.3</v>
      </c>
      <c r="I104" s="224" t="s">
        <v>600</v>
      </c>
      <c r="J104" s="452"/>
      <c r="K104" s="453"/>
      <c r="L104" s="454">
        <v>0.05</v>
      </c>
      <c r="M104" s="455"/>
      <c r="N104" s="453"/>
      <c r="O104" s="454">
        <v>1</v>
      </c>
      <c r="P104" s="455"/>
      <c r="Q104" s="453"/>
      <c r="R104" s="454">
        <v>1</v>
      </c>
      <c r="S104" s="455"/>
      <c r="T104" s="453"/>
      <c r="U104" s="456">
        <v>1</v>
      </c>
      <c r="V104" s="215">
        <f>SUM(J104:L104)*H104</f>
        <v>1.4999999999999999E-2</v>
      </c>
      <c r="W104" s="216">
        <f>SUM(M104:O104)*H104</f>
        <v>0.3</v>
      </c>
      <c r="X104" s="216">
        <f>SUM(P104:R104)*H104</f>
        <v>0.3</v>
      </c>
      <c r="Y104" s="216">
        <f>SUM(S104:U104)*H104</f>
        <v>0.3</v>
      </c>
      <c r="Z104" s="217">
        <f t="shared" si="1"/>
        <v>0.3</v>
      </c>
      <c r="AA104" s="1804" t="s">
        <v>201</v>
      </c>
      <c r="AB104" s="562" t="s">
        <v>559</v>
      </c>
      <c r="AC104" s="1796">
        <v>16</v>
      </c>
      <c r="AD104" s="2099" t="s">
        <v>1022</v>
      </c>
      <c r="AE104" s="2099" t="s">
        <v>1022</v>
      </c>
    </row>
    <row r="105" spans="1:31" ht="24.95" customHeight="1" x14ac:dyDescent="0.2">
      <c r="A105" s="1766"/>
      <c r="B105" s="1770"/>
      <c r="C105" s="1773"/>
      <c r="D105" s="1781"/>
      <c r="E105" s="1810"/>
      <c r="F105" s="1810"/>
      <c r="G105" s="1777"/>
      <c r="H105" s="1814"/>
      <c r="I105" s="248" t="s">
        <v>601</v>
      </c>
      <c r="J105" s="467"/>
      <c r="K105" s="468"/>
      <c r="L105" s="469">
        <v>0.05</v>
      </c>
      <c r="M105" s="470"/>
      <c r="N105" s="468"/>
      <c r="O105" s="469"/>
      <c r="P105" s="470"/>
      <c r="Q105" s="468"/>
      <c r="R105" s="469"/>
      <c r="S105" s="470"/>
      <c r="T105" s="468"/>
      <c r="U105" s="471"/>
      <c r="V105" s="249">
        <f>SUM(J105:L105)*H104</f>
        <v>1.4999999999999999E-2</v>
      </c>
      <c r="W105" s="250">
        <f>SUM(M105:O105)*H104</f>
        <v>0</v>
      </c>
      <c r="X105" s="250">
        <f>SUM(P105:R105)*H104</f>
        <v>0</v>
      </c>
      <c r="Y105" s="250">
        <f>SUM(S105:U105)*H104</f>
        <v>0</v>
      </c>
      <c r="Z105" s="251">
        <f t="shared" si="1"/>
        <v>1.4999999999999999E-2</v>
      </c>
      <c r="AA105" s="1805"/>
      <c r="AB105" s="563" t="s">
        <v>559</v>
      </c>
      <c r="AC105" s="1789"/>
      <c r="AD105" s="2100"/>
      <c r="AE105" s="2100"/>
    </row>
    <row r="106" spans="1:31" ht="24.95" customHeight="1" x14ac:dyDescent="0.2">
      <c r="A106" s="1766"/>
      <c r="B106" s="1770"/>
      <c r="C106" s="1773"/>
      <c r="D106" s="1781"/>
      <c r="E106" s="1810"/>
      <c r="F106" s="1810"/>
      <c r="G106" s="1777" t="s">
        <v>650</v>
      </c>
      <c r="H106" s="1814">
        <v>0.3</v>
      </c>
      <c r="I106" s="593" t="s">
        <v>600</v>
      </c>
      <c r="J106" s="457"/>
      <c r="K106" s="458"/>
      <c r="L106" s="459"/>
      <c r="M106" s="460"/>
      <c r="N106" s="458"/>
      <c r="O106" s="459">
        <v>0.5</v>
      </c>
      <c r="P106" s="460"/>
      <c r="Q106" s="458"/>
      <c r="R106" s="459">
        <v>1</v>
      </c>
      <c r="S106" s="460"/>
      <c r="T106" s="458"/>
      <c r="U106" s="461">
        <v>1</v>
      </c>
      <c r="V106" s="218">
        <f>SUM(J106:L106)*H106</f>
        <v>0</v>
      </c>
      <c r="W106" s="219">
        <f>SUM(M106:O106)*H106</f>
        <v>0.15</v>
      </c>
      <c r="X106" s="219">
        <f>SUM(P106:R106)*H106</f>
        <v>0.3</v>
      </c>
      <c r="Y106" s="219">
        <f>SUM(S106:U106)*H106</f>
        <v>0.3</v>
      </c>
      <c r="Z106" s="220">
        <f t="shared" si="1"/>
        <v>0.3</v>
      </c>
      <c r="AA106" s="1805"/>
      <c r="AB106" s="563" t="s">
        <v>559</v>
      </c>
      <c r="AC106" s="1789"/>
      <c r="AD106" s="2100"/>
      <c r="AE106" s="2100"/>
    </row>
    <row r="107" spans="1:31" ht="24.95" customHeight="1" x14ac:dyDescent="0.2">
      <c r="A107" s="1766"/>
      <c r="B107" s="1770"/>
      <c r="C107" s="1773"/>
      <c r="D107" s="1781"/>
      <c r="E107" s="1810"/>
      <c r="F107" s="1810"/>
      <c r="G107" s="1777"/>
      <c r="H107" s="1814"/>
      <c r="I107" s="248" t="s">
        <v>601</v>
      </c>
      <c r="J107" s="467"/>
      <c r="K107" s="468"/>
      <c r="L107" s="469"/>
      <c r="M107" s="470"/>
      <c r="N107" s="468"/>
      <c r="O107" s="469"/>
      <c r="P107" s="470"/>
      <c r="Q107" s="468"/>
      <c r="R107" s="469"/>
      <c r="S107" s="470"/>
      <c r="T107" s="468"/>
      <c r="U107" s="471"/>
      <c r="V107" s="249">
        <f>SUM(J107:L107)*H106</f>
        <v>0</v>
      </c>
      <c r="W107" s="250">
        <f>SUM(M107:O107)*H106</f>
        <v>0</v>
      </c>
      <c r="X107" s="250">
        <f>SUM(P107:R107)*H106</f>
        <v>0</v>
      </c>
      <c r="Y107" s="250">
        <f>SUM(S107:U107)*H106</f>
        <v>0</v>
      </c>
      <c r="Z107" s="251">
        <f t="shared" si="1"/>
        <v>0</v>
      </c>
      <c r="AA107" s="1805"/>
      <c r="AB107" s="563" t="s">
        <v>559</v>
      </c>
      <c r="AC107" s="1789"/>
      <c r="AD107" s="2100"/>
      <c r="AE107" s="2100"/>
    </row>
    <row r="108" spans="1:31" ht="24.95" customHeight="1" x14ac:dyDescent="0.2">
      <c r="A108" s="1766"/>
      <c r="B108" s="1770"/>
      <c r="C108" s="1773"/>
      <c r="D108" s="1781"/>
      <c r="E108" s="1810"/>
      <c r="F108" s="1810"/>
      <c r="G108" s="1777" t="s">
        <v>651</v>
      </c>
      <c r="H108" s="1814">
        <v>0.4</v>
      </c>
      <c r="I108" s="593" t="s">
        <v>600</v>
      </c>
      <c r="J108" s="457"/>
      <c r="K108" s="458"/>
      <c r="L108" s="459"/>
      <c r="M108" s="460"/>
      <c r="N108" s="458"/>
      <c r="O108" s="459">
        <v>0.5</v>
      </c>
      <c r="P108" s="460"/>
      <c r="Q108" s="458"/>
      <c r="R108" s="459">
        <v>1</v>
      </c>
      <c r="S108" s="460"/>
      <c r="T108" s="458"/>
      <c r="U108" s="461">
        <v>1</v>
      </c>
      <c r="V108" s="218">
        <f>SUM(J108:L108)*H108</f>
        <v>0</v>
      </c>
      <c r="W108" s="219">
        <f>SUM(M108:O108)*H108</f>
        <v>0.2</v>
      </c>
      <c r="X108" s="219">
        <f>SUM(P108:R108)*H108</f>
        <v>0.4</v>
      </c>
      <c r="Y108" s="219">
        <f>SUM(S108:U108)*H108</f>
        <v>0.4</v>
      </c>
      <c r="Z108" s="220">
        <f t="shared" si="1"/>
        <v>0.4</v>
      </c>
      <c r="AA108" s="1805"/>
      <c r="AB108" s="563" t="s">
        <v>559</v>
      </c>
      <c r="AC108" s="1789"/>
      <c r="AD108" s="2100"/>
      <c r="AE108" s="2100"/>
    </row>
    <row r="109" spans="1:31" ht="24.95" customHeight="1" thickBot="1" x14ac:dyDescent="0.25">
      <c r="A109" s="1766"/>
      <c r="B109" s="1770"/>
      <c r="C109" s="1773"/>
      <c r="D109" s="1781"/>
      <c r="E109" s="1810"/>
      <c r="F109" s="1810"/>
      <c r="G109" s="1807"/>
      <c r="H109" s="1815"/>
      <c r="I109" s="252" t="s">
        <v>601</v>
      </c>
      <c r="J109" s="472"/>
      <c r="K109" s="473"/>
      <c r="L109" s="474"/>
      <c r="M109" s="475"/>
      <c r="N109" s="473"/>
      <c r="O109" s="474"/>
      <c r="P109" s="475"/>
      <c r="Q109" s="473"/>
      <c r="R109" s="474"/>
      <c r="S109" s="475"/>
      <c r="T109" s="473"/>
      <c r="U109" s="476"/>
      <c r="V109" s="256">
        <f>SUM(J109:L109)*H108</f>
        <v>0</v>
      </c>
      <c r="W109" s="257">
        <f>SUM(M109:O109)*H108</f>
        <v>0</v>
      </c>
      <c r="X109" s="257">
        <f>SUM(P109:R109)*H108</f>
        <v>0</v>
      </c>
      <c r="Y109" s="257">
        <f>SUM(S109:U109)*H108</f>
        <v>0</v>
      </c>
      <c r="Z109" s="258">
        <f t="shared" si="1"/>
        <v>0</v>
      </c>
      <c r="AA109" s="1806"/>
      <c r="AB109" s="563" t="s">
        <v>559</v>
      </c>
      <c r="AC109" s="1789"/>
      <c r="AD109" s="2101"/>
      <c r="AE109" s="2101"/>
    </row>
    <row r="110" spans="1:31" ht="24.95" customHeight="1" x14ac:dyDescent="0.2">
      <c r="A110" s="1766"/>
      <c r="B110" s="1770"/>
      <c r="C110" s="1819" t="s">
        <v>12</v>
      </c>
      <c r="D110" s="1780" t="s">
        <v>204</v>
      </c>
      <c r="E110" s="1809" t="s">
        <v>424</v>
      </c>
      <c r="F110" s="1826" t="s">
        <v>200</v>
      </c>
      <c r="G110" s="1803" t="s">
        <v>995</v>
      </c>
      <c r="H110" s="1779">
        <v>0.3</v>
      </c>
      <c r="I110" s="224" t="s">
        <v>600</v>
      </c>
      <c r="J110" s="452"/>
      <c r="K110" s="453"/>
      <c r="L110" s="454">
        <v>0.1</v>
      </c>
      <c r="M110" s="455"/>
      <c r="N110" s="453"/>
      <c r="O110" s="454">
        <v>0.3</v>
      </c>
      <c r="P110" s="455"/>
      <c r="Q110" s="453"/>
      <c r="R110" s="454">
        <v>1</v>
      </c>
      <c r="S110" s="455"/>
      <c r="T110" s="453"/>
      <c r="U110" s="456">
        <v>1</v>
      </c>
      <c r="V110" s="215">
        <f>SUM(J110:L110)*H110</f>
        <v>0.03</v>
      </c>
      <c r="W110" s="216">
        <f>SUM(M110:O110)*H110</f>
        <v>0.09</v>
      </c>
      <c r="X110" s="216">
        <f>SUM(P110:R110)*H110</f>
        <v>0.3</v>
      </c>
      <c r="Y110" s="216">
        <f>SUM(S110:U110)*H110</f>
        <v>0.3</v>
      </c>
      <c r="Z110" s="217">
        <f t="shared" si="1"/>
        <v>0.3</v>
      </c>
      <c r="AA110" s="1805" t="s">
        <v>201</v>
      </c>
      <c r="AB110" s="563" t="s">
        <v>559</v>
      </c>
      <c r="AC110" s="1796">
        <v>17</v>
      </c>
      <c r="AD110" s="2100" t="s">
        <v>1022</v>
      </c>
      <c r="AE110" s="2100" t="s">
        <v>1022</v>
      </c>
    </row>
    <row r="111" spans="1:31" ht="24.95" customHeight="1" x14ac:dyDescent="0.2">
      <c r="A111" s="1766"/>
      <c r="B111" s="1771"/>
      <c r="C111" s="1821"/>
      <c r="D111" s="1781"/>
      <c r="E111" s="1810"/>
      <c r="F111" s="1827"/>
      <c r="G111" s="1777"/>
      <c r="H111" s="1814"/>
      <c r="I111" s="248" t="s">
        <v>601</v>
      </c>
      <c r="J111" s="467"/>
      <c r="K111" s="468"/>
      <c r="L111" s="469">
        <v>0.16</v>
      </c>
      <c r="M111" s="470"/>
      <c r="N111" s="468"/>
      <c r="O111" s="469"/>
      <c r="P111" s="470"/>
      <c r="Q111" s="468"/>
      <c r="R111" s="469"/>
      <c r="S111" s="470"/>
      <c r="T111" s="468"/>
      <c r="U111" s="471"/>
      <c r="V111" s="249">
        <f>SUM(J111:L111)*H110</f>
        <v>4.8000000000000001E-2</v>
      </c>
      <c r="W111" s="250">
        <f>SUM(M111:O111)*H110</f>
        <v>0</v>
      </c>
      <c r="X111" s="250">
        <f>SUM(P111:R111)*H110</f>
        <v>0</v>
      </c>
      <c r="Y111" s="250">
        <f>SUM(S111:U111)*H110</f>
        <v>0</v>
      </c>
      <c r="Z111" s="251">
        <f t="shared" si="1"/>
        <v>4.8000000000000001E-2</v>
      </c>
      <c r="AA111" s="1805"/>
      <c r="AB111" s="563" t="s">
        <v>559</v>
      </c>
      <c r="AC111" s="1789"/>
      <c r="AD111" s="2100"/>
      <c r="AE111" s="2100"/>
    </row>
    <row r="112" spans="1:31" ht="24.95" customHeight="1" x14ac:dyDescent="0.2">
      <c r="A112" s="1766"/>
      <c r="B112" s="1771"/>
      <c r="C112" s="1821"/>
      <c r="D112" s="1781"/>
      <c r="E112" s="1810"/>
      <c r="F112" s="1827"/>
      <c r="G112" s="1777" t="s">
        <v>652</v>
      </c>
      <c r="H112" s="1814">
        <v>0.1</v>
      </c>
      <c r="I112" s="593" t="s">
        <v>600</v>
      </c>
      <c r="J112" s="457"/>
      <c r="K112" s="458"/>
      <c r="L112" s="459"/>
      <c r="M112" s="460"/>
      <c r="N112" s="458"/>
      <c r="O112" s="459">
        <v>0.2</v>
      </c>
      <c r="P112" s="460"/>
      <c r="Q112" s="458"/>
      <c r="R112" s="459">
        <v>1</v>
      </c>
      <c r="S112" s="460"/>
      <c r="T112" s="458"/>
      <c r="U112" s="461">
        <v>1</v>
      </c>
      <c r="V112" s="218">
        <f>SUM(J112:L112)*H112</f>
        <v>0</v>
      </c>
      <c r="W112" s="219">
        <f>SUM(M112:O112)*H112</f>
        <v>2.0000000000000004E-2</v>
      </c>
      <c r="X112" s="219">
        <f>SUM(P112:R112)*H112</f>
        <v>0.1</v>
      </c>
      <c r="Y112" s="219">
        <f>SUM(S112:U112)*H112</f>
        <v>0.1</v>
      </c>
      <c r="Z112" s="220">
        <f t="shared" si="1"/>
        <v>0.1</v>
      </c>
      <c r="AA112" s="1805"/>
      <c r="AB112" s="563" t="s">
        <v>559</v>
      </c>
      <c r="AC112" s="1789"/>
      <c r="AD112" s="2100"/>
      <c r="AE112" s="2100"/>
    </row>
    <row r="113" spans="1:31" ht="24.95" customHeight="1" x14ac:dyDescent="0.2">
      <c r="A113" s="1766"/>
      <c r="B113" s="1771"/>
      <c r="C113" s="1821"/>
      <c r="D113" s="1781"/>
      <c r="E113" s="1810"/>
      <c r="F113" s="1827"/>
      <c r="G113" s="1777"/>
      <c r="H113" s="1814"/>
      <c r="I113" s="248" t="s">
        <v>601</v>
      </c>
      <c r="J113" s="467"/>
      <c r="K113" s="468"/>
      <c r="L113" s="469"/>
      <c r="M113" s="470"/>
      <c r="N113" s="468"/>
      <c r="O113" s="469"/>
      <c r="P113" s="470"/>
      <c r="Q113" s="468"/>
      <c r="R113" s="469"/>
      <c r="S113" s="470"/>
      <c r="T113" s="468"/>
      <c r="U113" s="471"/>
      <c r="V113" s="249">
        <f>SUM(J113:L113)*H112</f>
        <v>0</v>
      </c>
      <c r="W113" s="250">
        <f>SUM(M113:O113)*H112</f>
        <v>0</v>
      </c>
      <c r="X113" s="250">
        <f>SUM(P113:R113)*H112</f>
        <v>0</v>
      </c>
      <c r="Y113" s="250">
        <f>SUM(S113:U113)*H112</f>
        <v>0</v>
      </c>
      <c r="Z113" s="251">
        <f t="shared" si="1"/>
        <v>0</v>
      </c>
      <c r="AA113" s="1805"/>
      <c r="AB113" s="563" t="s">
        <v>559</v>
      </c>
      <c r="AC113" s="1789"/>
      <c r="AD113" s="2100"/>
      <c r="AE113" s="2100"/>
    </row>
    <row r="114" spans="1:31" ht="24.95" customHeight="1" x14ac:dyDescent="0.2">
      <c r="A114" s="1766"/>
      <c r="B114" s="1771"/>
      <c r="C114" s="1821"/>
      <c r="D114" s="1781"/>
      <c r="E114" s="1810"/>
      <c r="F114" s="1827"/>
      <c r="G114" s="1777" t="s">
        <v>653</v>
      </c>
      <c r="H114" s="1814">
        <v>0.3</v>
      </c>
      <c r="I114" s="593" t="s">
        <v>600</v>
      </c>
      <c r="J114" s="457"/>
      <c r="K114" s="458"/>
      <c r="L114" s="459"/>
      <c r="M114" s="460"/>
      <c r="N114" s="458"/>
      <c r="O114" s="459"/>
      <c r="P114" s="460"/>
      <c r="Q114" s="458"/>
      <c r="R114" s="459">
        <v>0.2</v>
      </c>
      <c r="S114" s="460"/>
      <c r="T114" s="458"/>
      <c r="U114" s="461">
        <v>1</v>
      </c>
      <c r="V114" s="218">
        <f>SUM(J114:L114)*H114</f>
        <v>0</v>
      </c>
      <c r="W114" s="219">
        <f>SUM(M114:O114)*H114</f>
        <v>0</v>
      </c>
      <c r="X114" s="219">
        <f>SUM(P114:R114)*H114</f>
        <v>0.06</v>
      </c>
      <c r="Y114" s="219">
        <f>SUM(S114:U114)*H114</f>
        <v>0.3</v>
      </c>
      <c r="Z114" s="220">
        <f t="shared" si="1"/>
        <v>0.3</v>
      </c>
      <c r="AA114" s="1805"/>
      <c r="AB114" s="563" t="s">
        <v>559</v>
      </c>
      <c r="AC114" s="1789"/>
      <c r="AD114" s="2100"/>
      <c r="AE114" s="2100"/>
    </row>
    <row r="115" spans="1:31" ht="24.95" customHeight="1" x14ac:dyDescent="0.2">
      <c r="A115" s="1766"/>
      <c r="B115" s="1771"/>
      <c r="C115" s="1821"/>
      <c r="D115" s="1781"/>
      <c r="E115" s="1810"/>
      <c r="F115" s="1827"/>
      <c r="G115" s="1777"/>
      <c r="H115" s="1814"/>
      <c r="I115" s="248" t="s">
        <v>601</v>
      </c>
      <c r="J115" s="467"/>
      <c r="K115" s="468"/>
      <c r="L115" s="469"/>
      <c r="M115" s="470"/>
      <c r="N115" s="468"/>
      <c r="O115" s="469"/>
      <c r="P115" s="470"/>
      <c r="Q115" s="468"/>
      <c r="R115" s="469"/>
      <c r="S115" s="470"/>
      <c r="T115" s="468"/>
      <c r="U115" s="471"/>
      <c r="V115" s="249">
        <f>SUM(J115:L115)*H114</f>
        <v>0</v>
      </c>
      <c r="W115" s="250">
        <f>SUM(M115:O115)*H114</f>
        <v>0</v>
      </c>
      <c r="X115" s="250">
        <f>SUM(P115:R115)*H114</f>
        <v>0</v>
      </c>
      <c r="Y115" s="250">
        <f>SUM(S115:U115)*H114</f>
        <v>0</v>
      </c>
      <c r="Z115" s="251">
        <f t="shared" si="1"/>
        <v>0</v>
      </c>
      <c r="AA115" s="1805"/>
      <c r="AB115" s="563" t="s">
        <v>559</v>
      </c>
      <c r="AC115" s="1789"/>
      <c r="AD115" s="2100"/>
      <c r="AE115" s="2100"/>
    </row>
    <row r="116" spans="1:31" ht="24.95" customHeight="1" x14ac:dyDescent="0.2">
      <c r="A116" s="1766"/>
      <c r="B116" s="1771"/>
      <c r="C116" s="1821"/>
      <c r="D116" s="1781"/>
      <c r="E116" s="1810"/>
      <c r="F116" s="1827"/>
      <c r="G116" s="1777" t="s">
        <v>654</v>
      </c>
      <c r="H116" s="1814">
        <v>0.3</v>
      </c>
      <c r="I116" s="593" t="s">
        <v>600</v>
      </c>
      <c r="J116" s="457"/>
      <c r="K116" s="458"/>
      <c r="L116" s="459"/>
      <c r="M116" s="460"/>
      <c r="N116" s="458"/>
      <c r="O116" s="459"/>
      <c r="P116" s="460"/>
      <c r="Q116" s="458"/>
      <c r="R116" s="459"/>
      <c r="S116" s="460"/>
      <c r="T116" s="458"/>
      <c r="U116" s="461">
        <v>1</v>
      </c>
      <c r="V116" s="218">
        <f>SUM(J116:L116)*H116</f>
        <v>0</v>
      </c>
      <c r="W116" s="219">
        <f>SUM(M116:O116)*H116</f>
        <v>0</v>
      </c>
      <c r="X116" s="219">
        <f>SUM(P116:R116)*H116</f>
        <v>0</v>
      </c>
      <c r="Y116" s="219">
        <f>SUM(S116:U116)*H116</f>
        <v>0.3</v>
      </c>
      <c r="Z116" s="220">
        <f t="shared" si="1"/>
        <v>0.3</v>
      </c>
      <c r="AA116" s="1805"/>
      <c r="AB116" s="563" t="s">
        <v>559</v>
      </c>
      <c r="AC116" s="1789"/>
      <c r="AD116" s="2100"/>
      <c r="AE116" s="2100"/>
    </row>
    <row r="117" spans="1:31" ht="24.95" customHeight="1" thickBot="1" x14ac:dyDescent="0.25">
      <c r="A117" s="1766"/>
      <c r="B117" s="1771"/>
      <c r="C117" s="1821"/>
      <c r="D117" s="1781"/>
      <c r="E117" s="1810"/>
      <c r="F117" s="1827"/>
      <c r="G117" s="1807"/>
      <c r="H117" s="1815"/>
      <c r="I117" s="252" t="s">
        <v>601</v>
      </c>
      <c r="J117" s="472"/>
      <c r="K117" s="473"/>
      <c r="L117" s="474"/>
      <c r="M117" s="475"/>
      <c r="N117" s="473"/>
      <c r="O117" s="474"/>
      <c r="P117" s="475"/>
      <c r="Q117" s="473"/>
      <c r="R117" s="474"/>
      <c r="S117" s="475"/>
      <c r="T117" s="473"/>
      <c r="U117" s="476"/>
      <c r="V117" s="256">
        <f>SUM(J117:L117)*H116</f>
        <v>0</v>
      </c>
      <c r="W117" s="257">
        <f>SUM(M117:O117)*H116</f>
        <v>0</v>
      </c>
      <c r="X117" s="257">
        <f>SUM(P117:R117)*H116</f>
        <v>0</v>
      </c>
      <c r="Y117" s="257">
        <f>SUM(S117:U117)*H116</f>
        <v>0</v>
      </c>
      <c r="Z117" s="258">
        <f t="shared" si="1"/>
        <v>0</v>
      </c>
      <c r="AA117" s="1805"/>
      <c r="AB117" s="563" t="s">
        <v>559</v>
      </c>
      <c r="AC117" s="1789"/>
      <c r="AD117" s="2100"/>
      <c r="AE117" s="2100"/>
    </row>
    <row r="118" spans="1:31" ht="24.95" customHeight="1" x14ac:dyDescent="0.2">
      <c r="A118" s="1766"/>
      <c r="B118" s="1771"/>
      <c r="C118" s="1821"/>
      <c r="D118" s="1780" t="s">
        <v>205</v>
      </c>
      <c r="E118" s="1809" t="s">
        <v>202</v>
      </c>
      <c r="F118" s="1828" t="s">
        <v>203</v>
      </c>
      <c r="G118" s="1829" t="s">
        <v>655</v>
      </c>
      <c r="H118" s="1779">
        <v>0.3</v>
      </c>
      <c r="I118" s="224" t="s">
        <v>600</v>
      </c>
      <c r="J118" s="452"/>
      <c r="K118" s="453"/>
      <c r="L118" s="454">
        <v>0.05</v>
      </c>
      <c r="M118" s="455"/>
      <c r="N118" s="453"/>
      <c r="O118" s="454">
        <v>0.15</v>
      </c>
      <c r="P118" s="455"/>
      <c r="Q118" s="453"/>
      <c r="R118" s="454">
        <v>0.25</v>
      </c>
      <c r="S118" s="455"/>
      <c r="T118" s="453"/>
      <c r="U118" s="456">
        <v>1</v>
      </c>
      <c r="V118" s="215">
        <f>SUM(J118:L118)*H118</f>
        <v>1.4999999999999999E-2</v>
      </c>
      <c r="W118" s="216">
        <f>SUM(M118:O118)*H118</f>
        <v>4.4999999999999998E-2</v>
      </c>
      <c r="X118" s="216">
        <f>SUM(P118:R118)*H118</f>
        <v>7.4999999999999997E-2</v>
      </c>
      <c r="Y118" s="216">
        <f>SUM(S118:U118)*H118</f>
        <v>0.3</v>
      </c>
      <c r="Z118" s="217">
        <f t="shared" si="1"/>
        <v>0.3</v>
      </c>
      <c r="AA118" s="1793" t="s">
        <v>43</v>
      </c>
      <c r="AB118" s="563" t="s">
        <v>559</v>
      </c>
      <c r="AC118" s="1796">
        <v>18</v>
      </c>
      <c r="AD118" s="2088" t="s">
        <v>1022</v>
      </c>
      <c r="AE118" s="2088" t="s">
        <v>1022</v>
      </c>
    </row>
    <row r="119" spans="1:31" ht="24.95" customHeight="1" x14ac:dyDescent="0.2">
      <c r="A119" s="1766"/>
      <c r="B119" s="1771"/>
      <c r="C119" s="1821"/>
      <c r="D119" s="1781"/>
      <c r="E119" s="1810"/>
      <c r="F119" s="1827"/>
      <c r="G119" s="1777"/>
      <c r="H119" s="1814"/>
      <c r="I119" s="248" t="s">
        <v>601</v>
      </c>
      <c r="J119" s="467"/>
      <c r="K119" s="468"/>
      <c r="L119" s="469">
        <v>0.05</v>
      </c>
      <c r="M119" s="470"/>
      <c r="N119" s="468"/>
      <c r="O119" s="469"/>
      <c r="P119" s="470"/>
      <c r="Q119" s="468"/>
      <c r="R119" s="469"/>
      <c r="S119" s="470"/>
      <c r="T119" s="468"/>
      <c r="U119" s="471"/>
      <c r="V119" s="249">
        <f>SUM(J119:L119)*H118</f>
        <v>1.4999999999999999E-2</v>
      </c>
      <c r="W119" s="250">
        <f>SUM(M119:O119)*H118</f>
        <v>0</v>
      </c>
      <c r="X119" s="250">
        <f>SUM(P119:R119)*H118</f>
        <v>0</v>
      </c>
      <c r="Y119" s="250">
        <f>SUM(S119:U119)*H118</f>
        <v>0</v>
      </c>
      <c r="Z119" s="251">
        <f t="shared" si="1"/>
        <v>1.4999999999999999E-2</v>
      </c>
      <c r="AA119" s="1794"/>
      <c r="AB119" s="563" t="s">
        <v>559</v>
      </c>
      <c r="AC119" s="1789"/>
      <c r="AD119" s="2089"/>
      <c r="AE119" s="2089"/>
    </row>
    <row r="120" spans="1:31" ht="24.95" customHeight="1" x14ac:dyDescent="0.2">
      <c r="A120" s="1766"/>
      <c r="B120" s="1771"/>
      <c r="C120" s="1821"/>
      <c r="D120" s="1781"/>
      <c r="E120" s="1810"/>
      <c r="F120" s="1827"/>
      <c r="G120" s="1835" t="s">
        <v>656</v>
      </c>
      <c r="H120" s="1814">
        <v>0.3</v>
      </c>
      <c r="I120" s="593" t="s">
        <v>600</v>
      </c>
      <c r="J120" s="457"/>
      <c r="K120" s="458"/>
      <c r="L120" s="459"/>
      <c r="M120" s="460"/>
      <c r="N120" s="458"/>
      <c r="O120" s="459">
        <v>0.15</v>
      </c>
      <c r="P120" s="460"/>
      <c r="Q120" s="458"/>
      <c r="R120" s="459">
        <v>0.25</v>
      </c>
      <c r="S120" s="460"/>
      <c r="T120" s="458"/>
      <c r="U120" s="461">
        <v>1</v>
      </c>
      <c r="V120" s="218">
        <f>SUM(J120:L120)*H120</f>
        <v>0</v>
      </c>
      <c r="W120" s="219">
        <f>SUM(M120:O120)*H120</f>
        <v>4.4999999999999998E-2</v>
      </c>
      <c r="X120" s="219">
        <f>SUM(P120:R120)*H120</f>
        <v>7.4999999999999997E-2</v>
      </c>
      <c r="Y120" s="219">
        <f>SUM(S120:U120)*H120</f>
        <v>0.3</v>
      </c>
      <c r="Z120" s="220">
        <f t="shared" si="1"/>
        <v>0.3</v>
      </c>
      <c r="AA120" s="1794"/>
      <c r="AB120" s="563" t="s">
        <v>559</v>
      </c>
      <c r="AC120" s="1789"/>
      <c r="AD120" s="2089"/>
      <c r="AE120" s="2089"/>
    </row>
    <row r="121" spans="1:31" ht="24.95" customHeight="1" x14ac:dyDescent="0.2">
      <c r="A121" s="1766"/>
      <c r="B121" s="1771"/>
      <c r="C121" s="1821"/>
      <c r="D121" s="1781"/>
      <c r="E121" s="1810"/>
      <c r="F121" s="1827"/>
      <c r="G121" s="1777"/>
      <c r="H121" s="1814"/>
      <c r="I121" s="248" t="s">
        <v>601</v>
      </c>
      <c r="J121" s="467"/>
      <c r="K121" s="468"/>
      <c r="L121" s="469"/>
      <c r="M121" s="470"/>
      <c r="N121" s="468"/>
      <c r="O121" s="469"/>
      <c r="P121" s="470"/>
      <c r="Q121" s="468"/>
      <c r="R121" s="469"/>
      <c r="S121" s="470"/>
      <c r="T121" s="468"/>
      <c r="U121" s="471"/>
      <c r="V121" s="249">
        <f>SUM(J121:L121)*H120</f>
        <v>0</v>
      </c>
      <c r="W121" s="250">
        <f>SUM(M121:O121)*H120</f>
        <v>0</v>
      </c>
      <c r="X121" s="250">
        <f>SUM(P121:R121)*H120</f>
        <v>0</v>
      </c>
      <c r="Y121" s="250">
        <f>SUM(S121:U121)*H120</f>
        <v>0</v>
      </c>
      <c r="Z121" s="251">
        <f t="shared" si="1"/>
        <v>0</v>
      </c>
      <c r="AA121" s="1794"/>
      <c r="AB121" s="563" t="s">
        <v>559</v>
      </c>
      <c r="AC121" s="1789"/>
      <c r="AD121" s="2089"/>
      <c r="AE121" s="2089"/>
    </row>
    <row r="122" spans="1:31" ht="24.95" customHeight="1" x14ac:dyDescent="0.2">
      <c r="A122" s="1766"/>
      <c r="B122" s="1771"/>
      <c r="C122" s="1821"/>
      <c r="D122" s="1781"/>
      <c r="E122" s="1810"/>
      <c r="F122" s="1827"/>
      <c r="G122" s="1835" t="s">
        <v>657</v>
      </c>
      <c r="H122" s="1814">
        <v>0.2</v>
      </c>
      <c r="I122" s="593" t="s">
        <v>600</v>
      </c>
      <c r="J122" s="457"/>
      <c r="K122" s="458"/>
      <c r="L122" s="459"/>
      <c r="M122" s="460"/>
      <c r="N122" s="458"/>
      <c r="O122" s="459"/>
      <c r="P122" s="460"/>
      <c r="Q122" s="458"/>
      <c r="R122" s="459"/>
      <c r="S122" s="460"/>
      <c r="T122" s="458"/>
      <c r="U122" s="461">
        <v>1</v>
      </c>
      <c r="V122" s="218">
        <f>SUM(J122:L122)*H122</f>
        <v>0</v>
      </c>
      <c r="W122" s="219">
        <f>SUM(M122:O122)*H122</f>
        <v>0</v>
      </c>
      <c r="X122" s="219">
        <f>SUM(P122:R122)*H122</f>
        <v>0</v>
      </c>
      <c r="Y122" s="219">
        <f>SUM(S122:U122)*H122</f>
        <v>0.2</v>
      </c>
      <c r="Z122" s="220">
        <f t="shared" si="1"/>
        <v>0.2</v>
      </c>
      <c r="AA122" s="1794"/>
      <c r="AB122" s="563" t="s">
        <v>559</v>
      </c>
      <c r="AC122" s="1789"/>
      <c r="AD122" s="2089"/>
      <c r="AE122" s="2089"/>
    </row>
    <row r="123" spans="1:31" ht="24.95" customHeight="1" x14ac:dyDescent="0.2">
      <c r="A123" s="1766"/>
      <c r="B123" s="1771"/>
      <c r="C123" s="1821"/>
      <c r="D123" s="1781"/>
      <c r="E123" s="1810"/>
      <c r="F123" s="1827"/>
      <c r="G123" s="1777"/>
      <c r="H123" s="1814"/>
      <c r="I123" s="248" t="s">
        <v>601</v>
      </c>
      <c r="J123" s="467"/>
      <c r="K123" s="468"/>
      <c r="L123" s="469"/>
      <c r="M123" s="470"/>
      <c r="N123" s="468"/>
      <c r="O123" s="469"/>
      <c r="P123" s="470"/>
      <c r="Q123" s="468"/>
      <c r="R123" s="469"/>
      <c r="S123" s="470"/>
      <c r="T123" s="468"/>
      <c r="U123" s="471"/>
      <c r="V123" s="249">
        <f>SUM(J123:L123)*H122</f>
        <v>0</v>
      </c>
      <c r="W123" s="250">
        <f>SUM(M123:O123)*H122</f>
        <v>0</v>
      </c>
      <c r="X123" s="250">
        <f>SUM(P123:R123)*H122</f>
        <v>0</v>
      </c>
      <c r="Y123" s="250">
        <f>SUM(S123:U123)*H122</f>
        <v>0</v>
      </c>
      <c r="Z123" s="251">
        <f t="shared" si="1"/>
        <v>0</v>
      </c>
      <c r="AA123" s="1794"/>
      <c r="AB123" s="563" t="s">
        <v>559</v>
      </c>
      <c r="AC123" s="1789"/>
      <c r="AD123" s="2089"/>
      <c r="AE123" s="2089"/>
    </row>
    <row r="124" spans="1:31" ht="24.95" customHeight="1" x14ac:dyDescent="0.2">
      <c r="A124" s="1766"/>
      <c r="B124" s="1771"/>
      <c r="C124" s="1821"/>
      <c r="D124" s="1781"/>
      <c r="E124" s="1810"/>
      <c r="F124" s="1827"/>
      <c r="G124" s="1835" t="s">
        <v>658</v>
      </c>
      <c r="H124" s="1814">
        <v>0.2</v>
      </c>
      <c r="I124" s="593" t="s">
        <v>600</v>
      </c>
      <c r="J124" s="457"/>
      <c r="K124" s="458"/>
      <c r="L124" s="459"/>
      <c r="M124" s="460"/>
      <c r="N124" s="458"/>
      <c r="O124" s="459"/>
      <c r="P124" s="460"/>
      <c r="Q124" s="458"/>
      <c r="R124" s="459"/>
      <c r="S124" s="460"/>
      <c r="T124" s="458"/>
      <c r="U124" s="461">
        <v>1</v>
      </c>
      <c r="V124" s="218">
        <f>SUM(J124:L124)*H124</f>
        <v>0</v>
      </c>
      <c r="W124" s="219">
        <f>SUM(M124:O124)*H124</f>
        <v>0</v>
      </c>
      <c r="X124" s="219">
        <f>SUM(P124:R124)*H124</f>
        <v>0</v>
      </c>
      <c r="Y124" s="219">
        <f>SUM(S124:U124)*H124</f>
        <v>0.2</v>
      </c>
      <c r="Z124" s="220">
        <f t="shared" si="1"/>
        <v>0.2</v>
      </c>
      <c r="AA124" s="1794"/>
      <c r="AB124" s="563" t="s">
        <v>559</v>
      </c>
      <c r="AC124" s="1789"/>
      <c r="AD124" s="2089"/>
      <c r="AE124" s="2089"/>
    </row>
    <row r="125" spans="1:31" ht="24.95" customHeight="1" thickBot="1" x14ac:dyDescent="0.25">
      <c r="A125" s="1766"/>
      <c r="B125" s="1771"/>
      <c r="C125" s="1821"/>
      <c r="D125" s="1781"/>
      <c r="E125" s="1810"/>
      <c r="F125" s="1827"/>
      <c r="G125" s="1807"/>
      <c r="H125" s="1815"/>
      <c r="I125" s="252" t="s">
        <v>601</v>
      </c>
      <c r="J125" s="472"/>
      <c r="K125" s="473"/>
      <c r="L125" s="474"/>
      <c r="M125" s="475"/>
      <c r="N125" s="473"/>
      <c r="O125" s="474"/>
      <c r="P125" s="475"/>
      <c r="Q125" s="473"/>
      <c r="R125" s="474"/>
      <c r="S125" s="475"/>
      <c r="T125" s="473"/>
      <c r="U125" s="476"/>
      <c r="V125" s="256">
        <f>SUM(J125:L125)*H124</f>
        <v>0</v>
      </c>
      <c r="W125" s="257">
        <f>SUM(M125:O125)*H124</f>
        <v>0</v>
      </c>
      <c r="X125" s="257">
        <f>SUM(P125:R125)*H124</f>
        <v>0</v>
      </c>
      <c r="Y125" s="257">
        <f>SUM(S125:U125)*H124</f>
        <v>0</v>
      </c>
      <c r="Z125" s="258">
        <f t="shared" si="1"/>
        <v>0</v>
      </c>
      <c r="AA125" s="1794"/>
      <c r="AB125" s="563" t="s">
        <v>559</v>
      </c>
      <c r="AC125" s="1789"/>
      <c r="AD125" s="2089"/>
      <c r="AE125" s="2089"/>
    </row>
    <row r="126" spans="1:31" ht="24.95" customHeight="1" x14ac:dyDescent="0.2">
      <c r="A126" s="1766"/>
      <c r="B126" s="1595" t="s">
        <v>688</v>
      </c>
      <c r="C126" s="1595" t="s">
        <v>41</v>
      </c>
      <c r="D126" s="1830" t="s">
        <v>399</v>
      </c>
      <c r="E126" s="1590" t="s">
        <v>427</v>
      </c>
      <c r="F126" s="1590" t="s">
        <v>426</v>
      </c>
      <c r="G126" s="1833" t="s">
        <v>659</v>
      </c>
      <c r="H126" s="1836">
        <v>0.25</v>
      </c>
      <c r="I126" s="224" t="s">
        <v>600</v>
      </c>
      <c r="J126" s="511"/>
      <c r="K126" s="453"/>
      <c r="L126" s="454"/>
      <c r="M126" s="455"/>
      <c r="N126" s="453"/>
      <c r="O126" s="454"/>
      <c r="P126" s="455"/>
      <c r="Q126" s="453"/>
      <c r="R126" s="454"/>
      <c r="S126" s="455"/>
      <c r="T126" s="453"/>
      <c r="U126" s="456">
        <v>1</v>
      </c>
      <c r="V126" s="215">
        <f>SUM(J126:L126)*H126</f>
        <v>0</v>
      </c>
      <c r="W126" s="216">
        <f>SUM(M126:O126)*H126</f>
        <v>0</v>
      </c>
      <c r="X126" s="216">
        <f>SUM(P126:R126)*H126</f>
        <v>0</v>
      </c>
      <c r="Y126" s="216">
        <f>SUM(S126:U126)*H126</f>
        <v>0.25</v>
      </c>
      <c r="Z126" s="217">
        <f t="shared" si="1"/>
        <v>0.25</v>
      </c>
      <c r="AA126" s="1838" t="s">
        <v>42</v>
      </c>
      <c r="AB126" s="564" t="s">
        <v>562</v>
      </c>
      <c r="AC126" s="1796">
        <v>19</v>
      </c>
      <c r="AD126" s="2090"/>
      <c r="AE126" s="2090"/>
    </row>
    <row r="127" spans="1:31" ht="24.95" customHeight="1" x14ac:dyDescent="0.2">
      <c r="A127" s="1766"/>
      <c r="B127" s="1596"/>
      <c r="C127" s="1596"/>
      <c r="D127" s="1831"/>
      <c r="E127" s="1607"/>
      <c r="F127" s="1607"/>
      <c r="G127" s="1834"/>
      <c r="H127" s="1837"/>
      <c r="I127" s="248" t="s">
        <v>601</v>
      </c>
      <c r="J127" s="467"/>
      <c r="K127" s="468"/>
      <c r="L127" s="469"/>
      <c r="M127" s="470"/>
      <c r="N127" s="468"/>
      <c r="O127" s="469"/>
      <c r="P127" s="470"/>
      <c r="Q127" s="468"/>
      <c r="R127" s="469"/>
      <c r="S127" s="470"/>
      <c r="T127" s="468"/>
      <c r="U127" s="471"/>
      <c r="V127" s="249">
        <f>SUM(J127:L127)*H126</f>
        <v>0</v>
      </c>
      <c r="W127" s="250">
        <f>SUM(M127:O127)*H126</f>
        <v>0</v>
      </c>
      <c r="X127" s="250">
        <f>SUM(P127:R127)*H126</f>
        <v>0</v>
      </c>
      <c r="Y127" s="250">
        <f>SUM(S127:U127)*H126</f>
        <v>0</v>
      </c>
      <c r="Z127" s="251">
        <f t="shared" si="1"/>
        <v>0</v>
      </c>
      <c r="AA127" s="1839"/>
      <c r="AB127" s="565" t="s">
        <v>562</v>
      </c>
      <c r="AC127" s="1789"/>
      <c r="AD127" s="2091"/>
      <c r="AE127" s="2091"/>
    </row>
    <row r="128" spans="1:31" ht="24.95" customHeight="1" x14ac:dyDescent="0.2">
      <c r="A128" s="1766"/>
      <c r="B128" s="1596"/>
      <c r="C128" s="1596"/>
      <c r="D128" s="1831"/>
      <c r="E128" s="1607"/>
      <c r="F128" s="1607"/>
      <c r="G128" s="1840" t="s">
        <v>660</v>
      </c>
      <c r="H128" s="1837">
        <v>0.25</v>
      </c>
      <c r="I128" s="593" t="s">
        <v>600</v>
      </c>
      <c r="J128" s="457"/>
      <c r="K128" s="458"/>
      <c r="L128" s="459"/>
      <c r="M128" s="460"/>
      <c r="N128" s="458"/>
      <c r="O128" s="459"/>
      <c r="P128" s="460"/>
      <c r="Q128" s="458"/>
      <c r="R128" s="459"/>
      <c r="S128" s="460"/>
      <c r="T128" s="458"/>
      <c r="U128" s="461">
        <v>1</v>
      </c>
      <c r="V128" s="218">
        <f>SUM(J128:L128)*H128</f>
        <v>0</v>
      </c>
      <c r="W128" s="219">
        <f>SUM(M128:O128)*H128</f>
        <v>0</v>
      </c>
      <c r="X128" s="219">
        <f>SUM(P128:R128)*H128</f>
        <v>0</v>
      </c>
      <c r="Y128" s="219">
        <f>SUM(S128:U128)*H128</f>
        <v>0.25</v>
      </c>
      <c r="Z128" s="220">
        <f t="shared" si="1"/>
        <v>0.25</v>
      </c>
      <c r="AA128" s="1839"/>
      <c r="AB128" s="565" t="s">
        <v>562</v>
      </c>
      <c r="AC128" s="1789"/>
      <c r="AD128" s="2091"/>
      <c r="AE128" s="2091"/>
    </row>
    <row r="129" spans="1:31" ht="24.95" customHeight="1" x14ac:dyDescent="0.2">
      <c r="A129" s="1766"/>
      <c r="B129" s="1596"/>
      <c r="C129" s="1596"/>
      <c r="D129" s="1831"/>
      <c r="E129" s="1607"/>
      <c r="F129" s="1607"/>
      <c r="G129" s="1834"/>
      <c r="H129" s="1837"/>
      <c r="I129" s="248" t="s">
        <v>601</v>
      </c>
      <c r="J129" s="467"/>
      <c r="K129" s="468"/>
      <c r="L129" s="469"/>
      <c r="M129" s="470"/>
      <c r="N129" s="468"/>
      <c r="O129" s="469"/>
      <c r="P129" s="470"/>
      <c r="Q129" s="468"/>
      <c r="R129" s="469"/>
      <c r="S129" s="470"/>
      <c r="T129" s="468"/>
      <c r="U129" s="471"/>
      <c r="V129" s="249">
        <f>SUM(J129:L129)*H128</f>
        <v>0</v>
      </c>
      <c r="W129" s="250">
        <f>SUM(M129:O129)*H128</f>
        <v>0</v>
      </c>
      <c r="X129" s="250">
        <f>SUM(P129:R129)*H128</f>
        <v>0</v>
      </c>
      <c r="Y129" s="250">
        <f>SUM(S129:U129)*H128</f>
        <v>0</v>
      </c>
      <c r="Z129" s="251">
        <f t="shared" si="1"/>
        <v>0</v>
      </c>
      <c r="AA129" s="1839"/>
      <c r="AB129" s="565" t="s">
        <v>562</v>
      </c>
      <c r="AC129" s="1789"/>
      <c r="AD129" s="2091"/>
      <c r="AE129" s="2091"/>
    </row>
    <row r="130" spans="1:31" ht="24.95" customHeight="1" x14ac:dyDescent="0.2">
      <c r="A130" s="1766"/>
      <c r="B130" s="1596"/>
      <c r="C130" s="1596"/>
      <c r="D130" s="1831"/>
      <c r="E130" s="1607"/>
      <c r="F130" s="1607"/>
      <c r="G130" s="1840" t="s">
        <v>661</v>
      </c>
      <c r="H130" s="1837">
        <v>0.25</v>
      </c>
      <c r="I130" s="593" t="s">
        <v>600</v>
      </c>
      <c r="J130" s="457"/>
      <c r="K130" s="458"/>
      <c r="L130" s="459"/>
      <c r="M130" s="460"/>
      <c r="N130" s="458"/>
      <c r="O130" s="459"/>
      <c r="P130" s="460"/>
      <c r="Q130" s="458"/>
      <c r="R130" s="459"/>
      <c r="S130" s="460"/>
      <c r="T130" s="458"/>
      <c r="U130" s="461">
        <v>1</v>
      </c>
      <c r="V130" s="218">
        <f>SUM(J130:L130)*H130</f>
        <v>0</v>
      </c>
      <c r="W130" s="219">
        <f>SUM(M130:O130)*H130</f>
        <v>0</v>
      </c>
      <c r="X130" s="219">
        <f>SUM(P130:R130)*H130</f>
        <v>0</v>
      </c>
      <c r="Y130" s="219">
        <f>SUM(S130:U130)*H130</f>
        <v>0.25</v>
      </c>
      <c r="Z130" s="220">
        <f t="shared" si="1"/>
        <v>0.25</v>
      </c>
      <c r="AA130" s="1839"/>
      <c r="AB130" s="565" t="s">
        <v>562</v>
      </c>
      <c r="AC130" s="1789"/>
      <c r="AD130" s="2091"/>
      <c r="AE130" s="2091"/>
    </row>
    <row r="131" spans="1:31" ht="24.95" customHeight="1" x14ac:dyDescent="0.2">
      <c r="A131" s="1766"/>
      <c r="B131" s="1596"/>
      <c r="C131" s="1596"/>
      <c r="D131" s="1831"/>
      <c r="E131" s="1607"/>
      <c r="F131" s="1607"/>
      <c r="G131" s="1834"/>
      <c r="H131" s="1837"/>
      <c r="I131" s="248" t="s">
        <v>601</v>
      </c>
      <c r="J131" s="467"/>
      <c r="K131" s="468"/>
      <c r="L131" s="469"/>
      <c r="M131" s="470"/>
      <c r="N131" s="468"/>
      <c r="O131" s="469"/>
      <c r="P131" s="470"/>
      <c r="Q131" s="468"/>
      <c r="R131" s="469"/>
      <c r="S131" s="470"/>
      <c r="T131" s="468"/>
      <c r="U131" s="471"/>
      <c r="V131" s="249">
        <f>SUM(J131:L131)*H130</f>
        <v>0</v>
      </c>
      <c r="W131" s="250">
        <f>SUM(M131:O131)*H130</f>
        <v>0</v>
      </c>
      <c r="X131" s="250">
        <f>SUM(P131:R131)*H130</f>
        <v>0</v>
      </c>
      <c r="Y131" s="250">
        <f>SUM(S131:U131)*H130</f>
        <v>0</v>
      </c>
      <c r="Z131" s="251">
        <f t="shared" si="1"/>
        <v>0</v>
      </c>
      <c r="AA131" s="1839"/>
      <c r="AB131" s="565" t="s">
        <v>562</v>
      </c>
      <c r="AC131" s="1789"/>
      <c r="AD131" s="2091"/>
      <c r="AE131" s="2091"/>
    </row>
    <row r="132" spans="1:31" ht="24.95" customHeight="1" x14ac:dyDescent="0.2">
      <c r="A132" s="1766"/>
      <c r="B132" s="1596"/>
      <c r="C132" s="1596"/>
      <c r="D132" s="1831"/>
      <c r="E132" s="1607"/>
      <c r="F132" s="1607"/>
      <c r="G132" s="1840" t="s">
        <v>662</v>
      </c>
      <c r="H132" s="1837">
        <v>0.25</v>
      </c>
      <c r="I132" s="593" t="s">
        <v>600</v>
      </c>
      <c r="J132" s="457"/>
      <c r="K132" s="458"/>
      <c r="L132" s="459"/>
      <c r="M132" s="460"/>
      <c r="N132" s="458"/>
      <c r="O132" s="459"/>
      <c r="P132" s="460"/>
      <c r="Q132" s="458"/>
      <c r="R132" s="459"/>
      <c r="S132" s="460"/>
      <c r="T132" s="458"/>
      <c r="U132" s="461">
        <v>1</v>
      </c>
      <c r="V132" s="218">
        <f>SUM(J132:L132)*H132</f>
        <v>0</v>
      </c>
      <c r="W132" s="219">
        <f>SUM(M132:O132)*H132</f>
        <v>0</v>
      </c>
      <c r="X132" s="219">
        <f>SUM(P132:R132)*H132</f>
        <v>0</v>
      </c>
      <c r="Y132" s="219">
        <f>SUM(S132:U132)*H132</f>
        <v>0.25</v>
      </c>
      <c r="Z132" s="220">
        <f t="shared" si="1"/>
        <v>0.25</v>
      </c>
      <c r="AA132" s="1839"/>
      <c r="AB132" s="565" t="s">
        <v>562</v>
      </c>
      <c r="AC132" s="1789"/>
      <c r="AD132" s="2091"/>
      <c r="AE132" s="2091"/>
    </row>
    <row r="133" spans="1:31" ht="24.95" customHeight="1" thickBot="1" x14ac:dyDescent="0.25">
      <c r="A133" s="1766"/>
      <c r="B133" s="1596"/>
      <c r="C133" s="1596"/>
      <c r="D133" s="1832"/>
      <c r="E133" s="1591"/>
      <c r="F133" s="1591"/>
      <c r="G133" s="1841"/>
      <c r="H133" s="1842"/>
      <c r="I133" s="252" t="s">
        <v>601</v>
      </c>
      <c r="J133" s="472"/>
      <c r="K133" s="473"/>
      <c r="L133" s="474"/>
      <c r="M133" s="475"/>
      <c r="N133" s="473"/>
      <c r="O133" s="474"/>
      <c r="P133" s="475"/>
      <c r="Q133" s="473"/>
      <c r="R133" s="474"/>
      <c r="S133" s="475"/>
      <c r="T133" s="473"/>
      <c r="U133" s="476"/>
      <c r="V133" s="256">
        <f>SUM(J133:L133)*H132</f>
        <v>0</v>
      </c>
      <c r="W133" s="257">
        <f>SUM(M133:O133)*H132</f>
        <v>0</v>
      </c>
      <c r="X133" s="257">
        <f>SUM(P133:R133)*H132</f>
        <v>0</v>
      </c>
      <c r="Y133" s="257">
        <f>SUM(S133:U133)*H132</f>
        <v>0</v>
      </c>
      <c r="Z133" s="258">
        <f t="shared" ref="Z133:Z196" si="2">MAX(V133:Y133)</f>
        <v>0</v>
      </c>
      <c r="AA133" s="1839"/>
      <c r="AB133" s="565" t="s">
        <v>562</v>
      </c>
      <c r="AC133" s="1789"/>
      <c r="AD133" s="2091"/>
      <c r="AE133" s="2091"/>
    </row>
    <row r="134" spans="1:31" ht="24.95" customHeight="1" x14ac:dyDescent="0.2">
      <c r="A134" s="1766"/>
      <c r="B134" s="1596"/>
      <c r="C134" s="1595" t="s">
        <v>13</v>
      </c>
      <c r="D134" s="1831" t="s">
        <v>206</v>
      </c>
      <c r="E134" s="1607" t="s">
        <v>69</v>
      </c>
      <c r="F134" s="1607" t="s">
        <v>70</v>
      </c>
      <c r="G134" s="1833" t="s">
        <v>663</v>
      </c>
      <c r="H134" s="1836">
        <v>0.25</v>
      </c>
      <c r="I134" s="224" t="s">
        <v>600</v>
      </c>
      <c r="J134" s="511"/>
      <c r="K134" s="453"/>
      <c r="L134" s="454"/>
      <c r="M134" s="455"/>
      <c r="N134" s="453"/>
      <c r="O134" s="454"/>
      <c r="P134" s="455"/>
      <c r="Q134" s="453"/>
      <c r="R134" s="454"/>
      <c r="S134" s="455"/>
      <c r="T134" s="453"/>
      <c r="U134" s="456">
        <v>1</v>
      </c>
      <c r="V134" s="215">
        <f>SUM(J134:L134)*H134</f>
        <v>0</v>
      </c>
      <c r="W134" s="216">
        <f>SUM(M134:O134)*H134</f>
        <v>0</v>
      </c>
      <c r="X134" s="216">
        <f>SUM(P134:R134)*H134</f>
        <v>0</v>
      </c>
      <c r="Y134" s="216">
        <f>SUM(S134:U134)*H134</f>
        <v>0.25</v>
      </c>
      <c r="Z134" s="217">
        <f t="shared" si="2"/>
        <v>0.25</v>
      </c>
      <c r="AA134" s="1838" t="s">
        <v>42</v>
      </c>
      <c r="AB134" s="564" t="s">
        <v>560</v>
      </c>
      <c r="AC134" s="1796">
        <v>20</v>
      </c>
      <c r="AD134" s="2090"/>
      <c r="AE134" s="2090"/>
    </row>
    <row r="135" spans="1:31" ht="24.95" customHeight="1" x14ac:dyDescent="0.2">
      <c r="A135" s="1766"/>
      <c r="B135" s="1596"/>
      <c r="C135" s="1596"/>
      <c r="D135" s="1831"/>
      <c r="E135" s="1607"/>
      <c r="F135" s="1607"/>
      <c r="G135" s="1834"/>
      <c r="H135" s="1837"/>
      <c r="I135" s="248" t="s">
        <v>601</v>
      </c>
      <c r="J135" s="467"/>
      <c r="K135" s="468"/>
      <c r="L135" s="469"/>
      <c r="M135" s="470"/>
      <c r="N135" s="468"/>
      <c r="O135" s="469"/>
      <c r="P135" s="470"/>
      <c r="Q135" s="468"/>
      <c r="R135" s="469"/>
      <c r="S135" s="470"/>
      <c r="T135" s="468"/>
      <c r="U135" s="471"/>
      <c r="V135" s="249">
        <f>SUM(J135:L135)*H134</f>
        <v>0</v>
      </c>
      <c r="W135" s="250">
        <f>SUM(M135:O135)*H134</f>
        <v>0</v>
      </c>
      <c r="X135" s="250">
        <f>SUM(P135:R135)*H134</f>
        <v>0</v>
      </c>
      <c r="Y135" s="250">
        <f>SUM(S135:U135)*H134</f>
        <v>0</v>
      </c>
      <c r="Z135" s="251">
        <f t="shared" si="2"/>
        <v>0</v>
      </c>
      <c r="AA135" s="1839"/>
      <c r="AB135" s="565" t="s">
        <v>560</v>
      </c>
      <c r="AC135" s="1789"/>
      <c r="AD135" s="2091"/>
      <c r="AE135" s="2091"/>
    </row>
    <row r="136" spans="1:31" ht="24.95" customHeight="1" x14ac:dyDescent="0.2">
      <c r="A136" s="1766"/>
      <c r="B136" s="1596"/>
      <c r="C136" s="1596"/>
      <c r="D136" s="1831"/>
      <c r="E136" s="1607"/>
      <c r="F136" s="1607"/>
      <c r="G136" s="1840" t="s">
        <v>664</v>
      </c>
      <c r="H136" s="1837">
        <v>0.25</v>
      </c>
      <c r="I136" s="593" t="s">
        <v>600</v>
      </c>
      <c r="J136" s="457"/>
      <c r="K136" s="458"/>
      <c r="L136" s="459"/>
      <c r="M136" s="460"/>
      <c r="N136" s="458"/>
      <c r="O136" s="459"/>
      <c r="P136" s="460"/>
      <c r="Q136" s="458"/>
      <c r="R136" s="459"/>
      <c r="S136" s="460"/>
      <c r="T136" s="458"/>
      <c r="U136" s="461">
        <v>1</v>
      </c>
      <c r="V136" s="218">
        <f>SUM(J136:L136)*H136</f>
        <v>0</v>
      </c>
      <c r="W136" s="219">
        <f>SUM(M136:O136)*H136</f>
        <v>0</v>
      </c>
      <c r="X136" s="219">
        <f>SUM(P136:R136)*H136</f>
        <v>0</v>
      </c>
      <c r="Y136" s="219">
        <f>SUM(S136:U136)*H136</f>
        <v>0.25</v>
      </c>
      <c r="Z136" s="220">
        <f t="shared" si="2"/>
        <v>0.25</v>
      </c>
      <c r="AA136" s="1839"/>
      <c r="AB136" s="565" t="s">
        <v>560</v>
      </c>
      <c r="AC136" s="1789"/>
      <c r="AD136" s="2091"/>
      <c r="AE136" s="2091"/>
    </row>
    <row r="137" spans="1:31" ht="24.95" customHeight="1" x14ac:dyDescent="0.2">
      <c r="A137" s="1766"/>
      <c r="B137" s="1596"/>
      <c r="C137" s="1596"/>
      <c r="D137" s="1831"/>
      <c r="E137" s="1607"/>
      <c r="F137" s="1607"/>
      <c r="G137" s="1834"/>
      <c r="H137" s="1837"/>
      <c r="I137" s="248" t="s">
        <v>601</v>
      </c>
      <c r="J137" s="467"/>
      <c r="K137" s="468"/>
      <c r="L137" s="469"/>
      <c r="M137" s="470"/>
      <c r="N137" s="468"/>
      <c r="O137" s="469"/>
      <c r="P137" s="470"/>
      <c r="Q137" s="468"/>
      <c r="R137" s="469"/>
      <c r="S137" s="470"/>
      <c r="T137" s="468"/>
      <c r="U137" s="471"/>
      <c r="V137" s="249">
        <f>SUM(J137:L137)*H136</f>
        <v>0</v>
      </c>
      <c r="W137" s="250">
        <f>SUM(M137:O137)*H136</f>
        <v>0</v>
      </c>
      <c r="X137" s="250">
        <f>SUM(P137:R137)*H136</f>
        <v>0</v>
      </c>
      <c r="Y137" s="250">
        <f>SUM(S137:U137)*H136</f>
        <v>0</v>
      </c>
      <c r="Z137" s="251">
        <f t="shared" si="2"/>
        <v>0</v>
      </c>
      <c r="AA137" s="1839"/>
      <c r="AB137" s="565" t="s">
        <v>560</v>
      </c>
      <c r="AC137" s="1789"/>
      <c r="AD137" s="2091"/>
      <c r="AE137" s="2091"/>
    </row>
    <row r="138" spans="1:31" ht="24.95" customHeight="1" x14ac:dyDescent="0.2">
      <c r="A138" s="1766"/>
      <c r="B138" s="1596"/>
      <c r="C138" s="1596"/>
      <c r="D138" s="1831"/>
      <c r="E138" s="1607"/>
      <c r="F138" s="1607"/>
      <c r="G138" s="1840" t="s">
        <v>665</v>
      </c>
      <c r="H138" s="1837">
        <v>0.25</v>
      </c>
      <c r="I138" s="593" t="s">
        <v>600</v>
      </c>
      <c r="J138" s="457"/>
      <c r="K138" s="458"/>
      <c r="L138" s="459"/>
      <c r="M138" s="460"/>
      <c r="N138" s="458"/>
      <c r="O138" s="459"/>
      <c r="P138" s="460"/>
      <c r="Q138" s="458"/>
      <c r="R138" s="459"/>
      <c r="S138" s="460"/>
      <c r="T138" s="458"/>
      <c r="U138" s="461">
        <v>1</v>
      </c>
      <c r="V138" s="218">
        <f>SUM(J138:L138)*H138</f>
        <v>0</v>
      </c>
      <c r="W138" s="219">
        <f>SUM(M138:O138)*H138</f>
        <v>0</v>
      </c>
      <c r="X138" s="219">
        <f>SUM(P138:R138)*H138</f>
        <v>0</v>
      </c>
      <c r="Y138" s="219">
        <f>SUM(S138:U138)*H138</f>
        <v>0.25</v>
      </c>
      <c r="Z138" s="220">
        <f t="shared" si="2"/>
        <v>0.25</v>
      </c>
      <c r="AA138" s="1839"/>
      <c r="AB138" s="565" t="s">
        <v>560</v>
      </c>
      <c r="AC138" s="1789"/>
      <c r="AD138" s="2091"/>
      <c r="AE138" s="2091"/>
    </row>
    <row r="139" spans="1:31" ht="24.95" customHeight="1" x14ac:dyDescent="0.2">
      <c r="A139" s="1766"/>
      <c r="B139" s="1596"/>
      <c r="C139" s="1596"/>
      <c r="D139" s="1831"/>
      <c r="E139" s="1607"/>
      <c r="F139" s="1607"/>
      <c r="G139" s="1834"/>
      <c r="H139" s="1837"/>
      <c r="I139" s="248" t="s">
        <v>601</v>
      </c>
      <c r="J139" s="467"/>
      <c r="K139" s="468"/>
      <c r="L139" s="469"/>
      <c r="M139" s="470"/>
      <c r="N139" s="468"/>
      <c r="O139" s="469"/>
      <c r="P139" s="470"/>
      <c r="Q139" s="468"/>
      <c r="R139" s="469"/>
      <c r="S139" s="470"/>
      <c r="T139" s="468"/>
      <c r="U139" s="471"/>
      <c r="V139" s="249">
        <f>SUM(J139:L139)*H138</f>
        <v>0</v>
      </c>
      <c r="W139" s="250">
        <f>SUM(M139:O139)*H138</f>
        <v>0</v>
      </c>
      <c r="X139" s="250">
        <f>SUM(P139:R139)*H138</f>
        <v>0</v>
      </c>
      <c r="Y139" s="250">
        <f>SUM(S139:U139)*H138</f>
        <v>0</v>
      </c>
      <c r="Z139" s="251">
        <f t="shared" si="2"/>
        <v>0</v>
      </c>
      <c r="AA139" s="1839"/>
      <c r="AB139" s="565" t="s">
        <v>560</v>
      </c>
      <c r="AC139" s="1789"/>
      <c r="AD139" s="2091"/>
      <c r="AE139" s="2091"/>
    </row>
    <row r="140" spans="1:31" ht="24.95" customHeight="1" x14ac:dyDescent="0.2">
      <c r="A140" s="1766"/>
      <c r="B140" s="1596"/>
      <c r="C140" s="1596"/>
      <c r="D140" s="1831"/>
      <c r="E140" s="1607"/>
      <c r="F140" s="1607"/>
      <c r="G140" s="1840" t="s">
        <v>666</v>
      </c>
      <c r="H140" s="1837">
        <v>0.25</v>
      </c>
      <c r="I140" s="593" t="s">
        <v>600</v>
      </c>
      <c r="J140" s="457"/>
      <c r="K140" s="458"/>
      <c r="L140" s="459"/>
      <c r="M140" s="460"/>
      <c r="N140" s="458"/>
      <c r="O140" s="459"/>
      <c r="P140" s="460"/>
      <c r="Q140" s="458"/>
      <c r="R140" s="459"/>
      <c r="S140" s="460"/>
      <c r="T140" s="458"/>
      <c r="U140" s="461">
        <v>1</v>
      </c>
      <c r="V140" s="218">
        <f>SUM(J140:L140)*H140</f>
        <v>0</v>
      </c>
      <c r="W140" s="219">
        <f>SUM(M140:O140)*H140</f>
        <v>0</v>
      </c>
      <c r="X140" s="219">
        <f>SUM(P140:R140)*H140</f>
        <v>0</v>
      </c>
      <c r="Y140" s="219">
        <f>SUM(S140:U140)*H140</f>
        <v>0.25</v>
      </c>
      <c r="Z140" s="220">
        <f t="shared" si="2"/>
        <v>0.25</v>
      </c>
      <c r="AA140" s="1839"/>
      <c r="AB140" s="565" t="s">
        <v>560</v>
      </c>
      <c r="AC140" s="1789"/>
      <c r="AD140" s="2091"/>
      <c r="AE140" s="2091"/>
    </row>
    <row r="141" spans="1:31" ht="24.95" customHeight="1" thickBot="1" x14ac:dyDescent="0.25">
      <c r="A141" s="1766"/>
      <c r="B141" s="1596"/>
      <c r="C141" s="1596"/>
      <c r="D141" s="1832"/>
      <c r="E141" s="1591"/>
      <c r="F141" s="1591"/>
      <c r="G141" s="1841"/>
      <c r="H141" s="1842"/>
      <c r="I141" s="252" t="s">
        <v>601</v>
      </c>
      <c r="J141" s="472"/>
      <c r="K141" s="473"/>
      <c r="L141" s="474"/>
      <c r="M141" s="475"/>
      <c r="N141" s="473"/>
      <c r="O141" s="474"/>
      <c r="P141" s="475"/>
      <c r="Q141" s="473"/>
      <c r="R141" s="474"/>
      <c r="S141" s="475"/>
      <c r="T141" s="473"/>
      <c r="U141" s="476"/>
      <c r="V141" s="256">
        <f>SUM(J141:L141)*H140</f>
        <v>0</v>
      </c>
      <c r="W141" s="257">
        <f>SUM(M141:O141)*H140</f>
        <v>0</v>
      </c>
      <c r="X141" s="257">
        <f>SUM(P141:R141)*H140</f>
        <v>0</v>
      </c>
      <c r="Y141" s="257">
        <f>SUM(S141:U141)*H140</f>
        <v>0</v>
      </c>
      <c r="Z141" s="258">
        <f t="shared" si="2"/>
        <v>0</v>
      </c>
      <c r="AA141" s="1839"/>
      <c r="AB141" s="565" t="s">
        <v>560</v>
      </c>
      <c r="AC141" s="1789"/>
      <c r="AD141" s="2091"/>
      <c r="AE141" s="2091"/>
    </row>
    <row r="142" spans="1:31" ht="24.95" customHeight="1" x14ac:dyDescent="0.2">
      <c r="A142" s="1766"/>
      <c r="B142" s="1596"/>
      <c r="C142" s="1596"/>
      <c r="D142" s="1831" t="s">
        <v>428</v>
      </c>
      <c r="E142" s="1831" t="s">
        <v>398</v>
      </c>
      <c r="F142" s="1831" t="s">
        <v>207</v>
      </c>
      <c r="G142" s="1833" t="s">
        <v>667</v>
      </c>
      <c r="H142" s="1836">
        <v>0.2</v>
      </c>
      <c r="I142" s="224" t="s">
        <v>600</v>
      </c>
      <c r="J142" s="511"/>
      <c r="K142" s="453"/>
      <c r="L142" s="454"/>
      <c r="M142" s="455"/>
      <c r="N142" s="453"/>
      <c r="O142" s="454"/>
      <c r="P142" s="455"/>
      <c r="Q142" s="453"/>
      <c r="R142" s="454"/>
      <c r="S142" s="455"/>
      <c r="T142" s="453"/>
      <c r="U142" s="456">
        <v>1</v>
      </c>
      <c r="V142" s="215">
        <f>SUM(J142:L142)*H142</f>
        <v>0</v>
      </c>
      <c r="W142" s="216">
        <f>SUM(M142:O142)*H142</f>
        <v>0</v>
      </c>
      <c r="X142" s="216">
        <f>SUM(P142:R142)*H142</f>
        <v>0</v>
      </c>
      <c r="Y142" s="216">
        <f>SUM(S142:U142)*H142</f>
        <v>0.2</v>
      </c>
      <c r="Z142" s="217">
        <f t="shared" si="2"/>
        <v>0.2</v>
      </c>
      <c r="AA142" s="1839"/>
      <c r="AB142" s="566" t="s">
        <v>562</v>
      </c>
      <c r="AC142" s="1796">
        <v>21</v>
      </c>
      <c r="AD142" s="2091"/>
      <c r="AE142" s="2091"/>
    </row>
    <row r="143" spans="1:31" ht="24.95" customHeight="1" x14ac:dyDescent="0.2">
      <c r="A143" s="1766"/>
      <c r="B143" s="1596"/>
      <c r="C143" s="1596"/>
      <c r="D143" s="1831"/>
      <c r="E143" s="1831"/>
      <c r="F143" s="1831"/>
      <c r="G143" s="1834"/>
      <c r="H143" s="1837"/>
      <c r="I143" s="248" t="s">
        <v>601</v>
      </c>
      <c r="J143" s="467"/>
      <c r="K143" s="468"/>
      <c r="L143" s="469"/>
      <c r="M143" s="470"/>
      <c r="N143" s="468"/>
      <c r="O143" s="469"/>
      <c r="P143" s="470"/>
      <c r="Q143" s="468"/>
      <c r="R143" s="469"/>
      <c r="S143" s="470"/>
      <c r="T143" s="468"/>
      <c r="U143" s="471"/>
      <c r="V143" s="249">
        <f>SUM(J143:L143)*H142</f>
        <v>0</v>
      </c>
      <c r="W143" s="250">
        <f>SUM(M143:O143)*H142</f>
        <v>0</v>
      </c>
      <c r="X143" s="250">
        <f>SUM(P143:R143)*H142</f>
        <v>0</v>
      </c>
      <c r="Y143" s="250">
        <f>SUM(S143:U143)*H142</f>
        <v>0</v>
      </c>
      <c r="Z143" s="251">
        <f t="shared" si="2"/>
        <v>0</v>
      </c>
      <c r="AA143" s="1839"/>
      <c r="AB143" s="567" t="s">
        <v>562</v>
      </c>
      <c r="AC143" s="1789"/>
      <c r="AD143" s="2091"/>
      <c r="AE143" s="2091"/>
    </row>
    <row r="144" spans="1:31" ht="24.95" customHeight="1" x14ac:dyDescent="0.2">
      <c r="A144" s="1766"/>
      <c r="B144" s="1596"/>
      <c r="C144" s="1596"/>
      <c r="D144" s="1831"/>
      <c r="E144" s="1831"/>
      <c r="F144" s="1831"/>
      <c r="G144" s="1840" t="s">
        <v>668</v>
      </c>
      <c r="H144" s="1837">
        <v>0.2</v>
      </c>
      <c r="I144" s="593" t="s">
        <v>600</v>
      </c>
      <c r="J144" s="457"/>
      <c r="K144" s="458"/>
      <c r="L144" s="459"/>
      <c r="M144" s="460"/>
      <c r="N144" s="458"/>
      <c r="O144" s="459"/>
      <c r="P144" s="460"/>
      <c r="Q144" s="458"/>
      <c r="R144" s="459"/>
      <c r="S144" s="460"/>
      <c r="T144" s="458"/>
      <c r="U144" s="461">
        <v>1</v>
      </c>
      <c r="V144" s="218">
        <f>SUM(J144:L144)*H144</f>
        <v>0</v>
      </c>
      <c r="W144" s="219">
        <f>SUM(M144:O144)*H144</f>
        <v>0</v>
      </c>
      <c r="X144" s="219">
        <f>SUM(P144:R144)*H144</f>
        <v>0</v>
      </c>
      <c r="Y144" s="219">
        <f>SUM(S144:U144)*H144</f>
        <v>0.2</v>
      </c>
      <c r="Z144" s="220">
        <f t="shared" si="2"/>
        <v>0.2</v>
      </c>
      <c r="AA144" s="1839"/>
      <c r="AB144" s="567" t="s">
        <v>562</v>
      </c>
      <c r="AC144" s="1789"/>
      <c r="AD144" s="2091"/>
      <c r="AE144" s="2091"/>
    </row>
    <row r="145" spans="1:31" ht="24.95" customHeight="1" x14ac:dyDescent="0.2">
      <c r="A145" s="1766"/>
      <c r="B145" s="1596"/>
      <c r="C145" s="1596"/>
      <c r="D145" s="1831"/>
      <c r="E145" s="1831"/>
      <c r="F145" s="1831"/>
      <c r="G145" s="1834"/>
      <c r="H145" s="1837"/>
      <c r="I145" s="248" t="s">
        <v>601</v>
      </c>
      <c r="J145" s="467"/>
      <c r="K145" s="468"/>
      <c r="L145" s="469"/>
      <c r="M145" s="470"/>
      <c r="N145" s="468"/>
      <c r="O145" s="469"/>
      <c r="P145" s="470"/>
      <c r="Q145" s="468"/>
      <c r="R145" s="469"/>
      <c r="S145" s="470"/>
      <c r="T145" s="468"/>
      <c r="U145" s="471"/>
      <c r="V145" s="249">
        <f>SUM(J145:L145)*H144</f>
        <v>0</v>
      </c>
      <c r="W145" s="250">
        <f>SUM(M145:O145)*H144</f>
        <v>0</v>
      </c>
      <c r="X145" s="250">
        <f>SUM(P145:R145)*H144</f>
        <v>0</v>
      </c>
      <c r="Y145" s="250">
        <f>SUM(S145:U145)*H144</f>
        <v>0</v>
      </c>
      <c r="Z145" s="251">
        <f t="shared" si="2"/>
        <v>0</v>
      </c>
      <c r="AA145" s="1839"/>
      <c r="AB145" s="567" t="s">
        <v>562</v>
      </c>
      <c r="AC145" s="1789"/>
      <c r="AD145" s="2091"/>
      <c r="AE145" s="2091"/>
    </row>
    <row r="146" spans="1:31" ht="24.95" customHeight="1" x14ac:dyDescent="0.2">
      <c r="A146" s="1766"/>
      <c r="B146" s="1596"/>
      <c r="C146" s="1596"/>
      <c r="D146" s="1831"/>
      <c r="E146" s="1831"/>
      <c r="F146" s="1831"/>
      <c r="G146" s="1840" t="s">
        <v>669</v>
      </c>
      <c r="H146" s="1837">
        <v>0.2</v>
      </c>
      <c r="I146" s="593" t="s">
        <v>600</v>
      </c>
      <c r="J146" s="457"/>
      <c r="K146" s="458"/>
      <c r="L146" s="459"/>
      <c r="M146" s="460"/>
      <c r="N146" s="458"/>
      <c r="O146" s="459"/>
      <c r="P146" s="460"/>
      <c r="Q146" s="458"/>
      <c r="R146" s="459"/>
      <c r="S146" s="460"/>
      <c r="T146" s="458"/>
      <c r="U146" s="461">
        <v>1</v>
      </c>
      <c r="V146" s="218">
        <f>SUM(J146:L146)*H146</f>
        <v>0</v>
      </c>
      <c r="W146" s="219">
        <f>SUM(M146:O146)*H146</f>
        <v>0</v>
      </c>
      <c r="X146" s="219">
        <f>SUM(P146:R146)*H146</f>
        <v>0</v>
      </c>
      <c r="Y146" s="219">
        <f>SUM(S146:U146)*H146</f>
        <v>0.2</v>
      </c>
      <c r="Z146" s="220">
        <f t="shared" si="2"/>
        <v>0.2</v>
      </c>
      <c r="AA146" s="1839"/>
      <c r="AB146" s="567" t="s">
        <v>562</v>
      </c>
      <c r="AC146" s="1789"/>
      <c r="AD146" s="2091"/>
      <c r="AE146" s="2091"/>
    </row>
    <row r="147" spans="1:31" ht="24.95" customHeight="1" x14ac:dyDescent="0.2">
      <c r="A147" s="1766"/>
      <c r="B147" s="1596"/>
      <c r="C147" s="1596"/>
      <c r="D147" s="1831"/>
      <c r="E147" s="1831"/>
      <c r="F147" s="1831"/>
      <c r="G147" s="1834"/>
      <c r="H147" s="1837"/>
      <c r="I147" s="248" t="s">
        <v>601</v>
      </c>
      <c r="J147" s="467"/>
      <c r="K147" s="468"/>
      <c r="L147" s="469"/>
      <c r="M147" s="470"/>
      <c r="N147" s="468"/>
      <c r="O147" s="469"/>
      <c r="P147" s="470"/>
      <c r="Q147" s="468"/>
      <c r="R147" s="469"/>
      <c r="S147" s="470"/>
      <c r="T147" s="468"/>
      <c r="U147" s="471"/>
      <c r="V147" s="249">
        <f>SUM(J147:L147)*H146</f>
        <v>0</v>
      </c>
      <c r="W147" s="250">
        <f>SUM(M147:O147)*H146</f>
        <v>0</v>
      </c>
      <c r="X147" s="250">
        <f>SUM(P147:R147)*H146</f>
        <v>0</v>
      </c>
      <c r="Y147" s="250">
        <f>SUM(S147:U147)*H146</f>
        <v>0</v>
      </c>
      <c r="Z147" s="251">
        <f t="shared" si="2"/>
        <v>0</v>
      </c>
      <c r="AA147" s="1839"/>
      <c r="AB147" s="567" t="s">
        <v>562</v>
      </c>
      <c r="AC147" s="1789"/>
      <c r="AD147" s="2091"/>
      <c r="AE147" s="2091"/>
    </row>
    <row r="148" spans="1:31" ht="24.95" customHeight="1" x14ac:dyDescent="0.2">
      <c r="A148" s="1766"/>
      <c r="B148" s="1596"/>
      <c r="C148" s="1596"/>
      <c r="D148" s="1831"/>
      <c r="E148" s="1831"/>
      <c r="F148" s="1831"/>
      <c r="G148" s="1840" t="s">
        <v>670</v>
      </c>
      <c r="H148" s="1837">
        <v>0.2</v>
      </c>
      <c r="I148" s="593" t="s">
        <v>600</v>
      </c>
      <c r="J148" s="457"/>
      <c r="K148" s="458"/>
      <c r="L148" s="459"/>
      <c r="M148" s="460"/>
      <c r="N148" s="458"/>
      <c r="O148" s="459"/>
      <c r="P148" s="460"/>
      <c r="Q148" s="458"/>
      <c r="R148" s="459"/>
      <c r="S148" s="460"/>
      <c r="T148" s="458"/>
      <c r="U148" s="461">
        <v>1</v>
      </c>
      <c r="V148" s="218">
        <f>SUM(J148:L148)*H148</f>
        <v>0</v>
      </c>
      <c r="W148" s="219">
        <f>SUM(M148:O148)*H148</f>
        <v>0</v>
      </c>
      <c r="X148" s="219">
        <f>SUM(P148:R148)*H148</f>
        <v>0</v>
      </c>
      <c r="Y148" s="219">
        <f>SUM(S148:U148)*H148</f>
        <v>0.2</v>
      </c>
      <c r="Z148" s="220">
        <f t="shared" si="2"/>
        <v>0.2</v>
      </c>
      <c r="AA148" s="1839"/>
      <c r="AB148" s="567" t="s">
        <v>562</v>
      </c>
      <c r="AC148" s="1789"/>
      <c r="AD148" s="2091"/>
      <c r="AE148" s="2091"/>
    </row>
    <row r="149" spans="1:31" ht="24.95" customHeight="1" x14ac:dyDescent="0.2">
      <c r="A149" s="1766"/>
      <c r="B149" s="1596"/>
      <c r="C149" s="1596"/>
      <c r="D149" s="1831"/>
      <c r="E149" s="1831"/>
      <c r="F149" s="1831"/>
      <c r="G149" s="1834"/>
      <c r="H149" s="1837"/>
      <c r="I149" s="248" t="s">
        <v>601</v>
      </c>
      <c r="J149" s="467"/>
      <c r="K149" s="468"/>
      <c r="L149" s="469"/>
      <c r="M149" s="470"/>
      <c r="N149" s="468"/>
      <c r="O149" s="469"/>
      <c r="P149" s="470"/>
      <c r="Q149" s="468"/>
      <c r="R149" s="469"/>
      <c r="S149" s="470"/>
      <c r="T149" s="468"/>
      <c r="U149" s="471"/>
      <c r="V149" s="249">
        <f>SUM(J149:L149)*H148</f>
        <v>0</v>
      </c>
      <c r="W149" s="250">
        <f>SUM(M149:O149)*H148</f>
        <v>0</v>
      </c>
      <c r="X149" s="250">
        <f>SUM(P149:R149)*H148</f>
        <v>0</v>
      </c>
      <c r="Y149" s="250">
        <f>SUM(S149:U149)*H148</f>
        <v>0</v>
      </c>
      <c r="Z149" s="251">
        <f t="shared" si="2"/>
        <v>0</v>
      </c>
      <c r="AA149" s="1839"/>
      <c r="AB149" s="567" t="s">
        <v>562</v>
      </c>
      <c r="AC149" s="1789"/>
      <c r="AD149" s="2091"/>
      <c r="AE149" s="2091"/>
    </row>
    <row r="150" spans="1:31" ht="24.95" customHeight="1" x14ac:dyDescent="0.2">
      <c r="A150" s="1766"/>
      <c r="B150" s="1596"/>
      <c r="C150" s="1596"/>
      <c r="D150" s="1831"/>
      <c r="E150" s="1831"/>
      <c r="F150" s="1831"/>
      <c r="G150" s="1843" t="s">
        <v>671</v>
      </c>
      <c r="H150" s="1837">
        <v>0.2</v>
      </c>
      <c r="I150" s="593" t="s">
        <v>600</v>
      </c>
      <c r="J150" s="457"/>
      <c r="K150" s="458"/>
      <c r="L150" s="459"/>
      <c r="M150" s="460"/>
      <c r="N150" s="458"/>
      <c r="O150" s="459"/>
      <c r="P150" s="460"/>
      <c r="Q150" s="458"/>
      <c r="R150" s="459"/>
      <c r="S150" s="460"/>
      <c r="T150" s="458"/>
      <c r="U150" s="461">
        <v>1</v>
      </c>
      <c r="V150" s="218">
        <f>SUM(J150:L150)*H150</f>
        <v>0</v>
      </c>
      <c r="W150" s="219">
        <f>SUM(M150:O150)*H150</f>
        <v>0</v>
      </c>
      <c r="X150" s="219">
        <f>SUM(P150:R150)*H150</f>
        <v>0</v>
      </c>
      <c r="Y150" s="219">
        <f>SUM(S150:U150)*H150</f>
        <v>0.2</v>
      </c>
      <c r="Z150" s="220">
        <f t="shared" si="2"/>
        <v>0.2</v>
      </c>
      <c r="AA150" s="1839"/>
      <c r="AB150" s="567" t="s">
        <v>562</v>
      </c>
      <c r="AC150" s="1789"/>
      <c r="AD150" s="2091"/>
      <c r="AE150" s="2091"/>
    </row>
    <row r="151" spans="1:31" ht="24.95" customHeight="1" thickBot="1" x14ac:dyDescent="0.25">
      <c r="A151" s="1766"/>
      <c r="B151" s="1596"/>
      <c r="C151" s="1596"/>
      <c r="D151" s="1831"/>
      <c r="E151" s="1831"/>
      <c r="F151" s="1831"/>
      <c r="G151" s="1844"/>
      <c r="H151" s="1842"/>
      <c r="I151" s="252" t="s">
        <v>601</v>
      </c>
      <c r="J151" s="472"/>
      <c r="K151" s="473"/>
      <c r="L151" s="474"/>
      <c r="M151" s="475"/>
      <c r="N151" s="473"/>
      <c r="O151" s="474"/>
      <c r="P151" s="475"/>
      <c r="Q151" s="473"/>
      <c r="R151" s="474"/>
      <c r="S151" s="475"/>
      <c r="T151" s="473"/>
      <c r="U151" s="476"/>
      <c r="V151" s="256">
        <f>SUM(J151:L151)*H150</f>
        <v>0</v>
      </c>
      <c r="W151" s="257">
        <f>SUM(M151:O151)*H150</f>
        <v>0</v>
      </c>
      <c r="X151" s="257">
        <f>SUM(P151:R151)*H150</f>
        <v>0</v>
      </c>
      <c r="Y151" s="257">
        <f>SUM(S151:U151)*H150</f>
        <v>0</v>
      </c>
      <c r="Z151" s="258">
        <f t="shared" si="2"/>
        <v>0</v>
      </c>
      <c r="AA151" s="1839"/>
      <c r="AB151" s="567" t="s">
        <v>562</v>
      </c>
      <c r="AC151" s="1789"/>
      <c r="AD151" s="2091"/>
      <c r="AE151" s="2091"/>
    </row>
    <row r="152" spans="1:31" ht="24.95" customHeight="1" x14ac:dyDescent="0.2">
      <c r="A152" s="1766"/>
      <c r="B152" s="1596"/>
      <c r="C152" s="1596"/>
      <c r="D152" s="1830" t="s">
        <v>209</v>
      </c>
      <c r="E152" s="1830" t="s">
        <v>208</v>
      </c>
      <c r="F152" s="1830" t="s">
        <v>429</v>
      </c>
      <c r="G152" s="1833" t="s">
        <v>672</v>
      </c>
      <c r="H152" s="1836">
        <v>0.25</v>
      </c>
      <c r="I152" s="224" t="s">
        <v>600</v>
      </c>
      <c r="J152" s="511"/>
      <c r="K152" s="453"/>
      <c r="L152" s="454"/>
      <c r="M152" s="455"/>
      <c r="N152" s="453"/>
      <c r="O152" s="454"/>
      <c r="P152" s="455"/>
      <c r="Q152" s="453"/>
      <c r="R152" s="454"/>
      <c r="S152" s="455"/>
      <c r="T152" s="453"/>
      <c r="U152" s="456">
        <v>1</v>
      </c>
      <c r="V152" s="215">
        <f>SUM(J152:L152)*H152</f>
        <v>0</v>
      </c>
      <c r="W152" s="216">
        <f>SUM(M152:O152)*H152</f>
        <v>0</v>
      </c>
      <c r="X152" s="216">
        <f>SUM(P152:R152)*H152</f>
        <v>0</v>
      </c>
      <c r="Y152" s="216">
        <f>SUM(S152:U152)*H152</f>
        <v>0.25</v>
      </c>
      <c r="Z152" s="217">
        <f t="shared" si="2"/>
        <v>0.25</v>
      </c>
      <c r="AA152" s="1839"/>
      <c r="AB152" s="564" t="s">
        <v>560</v>
      </c>
      <c r="AC152" s="1796">
        <v>22</v>
      </c>
      <c r="AD152" s="2091"/>
      <c r="AE152" s="2091"/>
    </row>
    <row r="153" spans="1:31" ht="24.95" customHeight="1" x14ac:dyDescent="0.2">
      <c r="A153" s="1766"/>
      <c r="B153" s="1596"/>
      <c r="C153" s="1596"/>
      <c r="D153" s="1831"/>
      <c r="E153" s="1831"/>
      <c r="F153" s="1831"/>
      <c r="G153" s="1834"/>
      <c r="H153" s="1837"/>
      <c r="I153" s="248" t="s">
        <v>601</v>
      </c>
      <c r="J153" s="467"/>
      <c r="K153" s="468"/>
      <c r="L153" s="469"/>
      <c r="M153" s="470"/>
      <c r="N153" s="468"/>
      <c r="O153" s="469"/>
      <c r="P153" s="470"/>
      <c r="Q153" s="468"/>
      <c r="R153" s="469"/>
      <c r="S153" s="470"/>
      <c r="T153" s="468"/>
      <c r="U153" s="471"/>
      <c r="V153" s="249">
        <f>SUM(J153:L153)*H152</f>
        <v>0</v>
      </c>
      <c r="W153" s="250">
        <f>SUM(M153:O153)*H152</f>
        <v>0</v>
      </c>
      <c r="X153" s="250">
        <f>SUM(P153:R153)*H152</f>
        <v>0</v>
      </c>
      <c r="Y153" s="250">
        <f>SUM(S153:U153)*H152</f>
        <v>0</v>
      </c>
      <c r="Z153" s="251">
        <f t="shared" si="2"/>
        <v>0</v>
      </c>
      <c r="AA153" s="1839"/>
      <c r="AB153" s="565" t="s">
        <v>560</v>
      </c>
      <c r="AC153" s="1789"/>
      <c r="AD153" s="2091"/>
      <c r="AE153" s="2091"/>
    </row>
    <row r="154" spans="1:31" ht="24.95" customHeight="1" x14ac:dyDescent="0.2">
      <c r="A154" s="1766"/>
      <c r="B154" s="1596"/>
      <c r="C154" s="1596"/>
      <c r="D154" s="1831"/>
      <c r="E154" s="1831"/>
      <c r="F154" s="1831"/>
      <c r="G154" s="1840" t="s">
        <v>673</v>
      </c>
      <c r="H154" s="1837">
        <v>0.25</v>
      </c>
      <c r="I154" s="593" t="s">
        <v>600</v>
      </c>
      <c r="J154" s="457"/>
      <c r="K154" s="458"/>
      <c r="L154" s="459"/>
      <c r="M154" s="460"/>
      <c r="N154" s="458"/>
      <c r="O154" s="459"/>
      <c r="P154" s="460"/>
      <c r="Q154" s="458"/>
      <c r="R154" s="459"/>
      <c r="S154" s="460"/>
      <c r="T154" s="458"/>
      <c r="U154" s="461">
        <v>1</v>
      </c>
      <c r="V154" s="218">
        <f>SUM(J154:L154)*H154</f>
        <v>0</v>
      </c>
      <c r="W154" s="219">
        <f>SUM(M154:O154)*H154</f>
        <v>0</v>
      </c>
      <c r="X154" s="219">
        <f>SUM(P154:R154)*H154</f>
        <v>0</v>
      </c>
      <c r="Y154" s="219">
        <f>SUM(S154:U154)*H154</f>
        <v>0.25</v>
      </c>
      <c r="Z154" s="220">
        <f t="shared" si="2"/>
        <v>0.25</v>
      </c>
      <c r="AA154" s="1839"/>
      <c r="AB154" s="565" t="s">
        <v>560</v>
      </c>
      <c r="AC154" s="1789"/>
      <c r="AD154" s="2091"/>
      <c r="AE154" s="2091"/>
    </row>
    <row r="155" spans="1:31" ht="24.95" customHeight="1" x14ac:dyDescent="0.2">
      <c r="A155" s="1766"/>
      <c r="B155" s="1596"/>
      <c r="C155" s="1596"/>
      <c r="D155" s="1831"/>
      <c r="E155" s="1831"/>
      <c r="F155" s="1831"/>
      <c r="G155" s="1834"/>
      <c r="H155" s="1837"/>
      <c r="I155" s="248" t="s">
        <v>601</v>
      </c>
      <c r="J155" s="467"/>
      <c r="K155" s="468"/>
      <c r="L155" s="469"/>
      <c r="M155" s="470"/>
      <c r="N155" s="468"/>
      <c r="O155" s="469"/>
      <c r="P155" s="470"/>
      <c r="Q155" s="468"/>
      <c r="R155" s="469"/>
      <c r="S155" s="470"/>
      <c r="T155" s="468"/>
      <c r="U155" s="471"/>
      <c r="V155" s="249">
        <f>SUM(J155:L155)*H154</f>
        <v>0</v>
      </c>
      <c r="W155" s="250">
        <f>SUM(M155:O155)*H154</f>
        <v>0</v>
      </c>
      <c r="X155" s="250">
        <f>SUM(P155:R155)*H154</f>
        <v>0</v>
      </c>
      <c r="Y155" s="250">
        <f>SUM(S155:U155)*H154</f>
        <v>0</v>
      </c>
      <c r="Z155" s="251">
        <f t="shared" si="2"/>
        <v>0</v>
      </c>
      <c r="AA155" s="1839"/>
      <c r="AB155" s="565" t="s">
        <v>560</v>
      </c>
      <c r="AC155" s="1789"/>
      <c r="AD155" s="2091"/>
      <c r="AE155" s="2091"/>
    </row>
    <row r="156" spans="1:31" ht="24.95" customHeight="1" x14ac:dyDescent="0.2">
      <c r="A156" s="1766"/>
      <c r="B156" s="1596"/>
      <c r="C156" s="1596"/>
      <c r="D156" s="1831"/>
      <c r="E156" s="1831"/>
      <c r="F156" s="1831"/>
      <c r="G156" s="1840" t="s">
        <v>674</v>
      </c>
      <c r="H156" s="1837">
        <v>0.25</v>
      </c>
      <c r="I156" s="593" t="s">
        <v>600</v>
      </c>
      <c r="J156" s="457"/>
      <c r="K156" s="458"/>
      <c r="L156" s="459"/>
      <c r="M156" s="460"/>
      <c r="N156" s="458"/>
      <c r="O156" s="459"/>
      <c r="P156" s="460"/>
      <c r="Q156" s="458"/>
      <c r="R156" s="459"/>
      <c r="S156" s="460"/>
      <c r="T156" s="458"/>
      <c r="U156" s="461">
        <v>1</v>
      </c>
      <c r="V156" s="218">
        <f>SUM(J156:L156)*H156</f>
        <v>0</v>
      </c>
      <c r="W156" s="219">
        <f>SUM(M156:O156)*H156</f>
        <v>0</v>
      </c>
      <c r="X156" s="219">
        <f>SUM(P156:R156)*H156</f>
        <v>0</v>
      </c>
      <c r="Y156" s="219">
        <f>SUM(S156:U156)*H156</f>
        <v>0.25</v>
      </c>
      <c r="Z156" s="220">
        <f t="shared" si="2"/>
        <v>0.25</v>
      </c>
      <c r="AA156" s="1839"/>
      <c r="AB156" s="565" t="s">
        <v>560</v>
      </c>
      <c r="AC156" s="1789"/>
      <c r="AD156" s="2091"/>
      <c r="AE156" s="2091"/>
    </row>
    <row r="157" spans="1:31" ht="24.95" customHeight="1" x14ac:dyDescent="0.2">
      <c r="A157" s="1766"/>
      <c r="B157" s="1596"/>
      <c r="C157" s="1596"/>
      <c r="D157" s="1831"/>
      <c r="E157" s="1831"/>
      <c r="F157" s="1831"/>
      <c r="G157" s="1834"/>
      <c r="H157" s="1837"/>
      <c r="I157" s="248" t="s">
        <v>601</v>
      </c>
      <c r="J157" s="467"/>
      <c r="K157" s="468"/>
      <c r="L157" s="469"/>
      <c r="M157" s="470"/>
      <c r="N157" s="468"/>
      <c r="O157" s="469"/>
      <c r="P157" s="470"/>
      <c r="Q157" s="468"/>
      <c r="R157" s="469"/>
      <c r="S157" s="470"/>
      <c r="T157" s="468"/>
      <c r="U157" s="471"/>
      <c r="V157" s="249">
        <f>SUM(J157:L157)*H156</f>
        <v>0</v>
      </c>
      <c r="W157" s="250">
        <f>SUM(M157:O157)*H156</f>
        <v>0</v>
      </c>
      <c r="X157" s="250">
        <f>SUM(P157:R157)*H156</f>
        <v>0</v>
      </c>
      <c r="Y157" s="250">
        <f>SUM(S157:U157)*H156</f>
        <v>0</v>
      </c>
      <c r="Z157" s="251">
        <f t="shared" si="2"/>
        <v>0</v>
      </c>
      <c r="AA157" s="1839"/>
      <c r="AB157" s="565" t="s">
        <v>560</v>
      </c>
      <c r="AC157" s="1789"/>
      <c r="AD157" s="2091"/>
      <c r="AE157" s="2091"/>
    </row>
    <row r="158" spans="1:31" ht="24.95" customHeight="1" x14ac:dyDescent="0.2">
      <c r="A158" s="1766"/>
      <c r="B158" s="1596"/>
      <c r="C158" s="1596"/>
      <c r="D158" s="1831"/>
      <c r="E158" s="1831"/>
      <c r="F158" s="1831"/>
      <c r="G158" s="1840" t="s">
        <v>675</v>
      </c>
      <c r="H158" s="1837">
        <v>0.25</v>
      </c>
      <c r="I158" s="593" t="s">
        <v>600</v>
      </c>
      <c r="J158" s="457"/>
      <c r="K158" s="458"/>
      <c r="L158" s="459"/>
      <c r="M158" s="460"/>
      <c r="N158" s="458"/>
      <c r="O158" s="459"/>
      <c r="P158" s="460"/>
      <c r="Q158" s="458"/>
      <c r="R158" s="459"/>
      <c r="S158" s="460"/>
      <c r="T158" s="458"/>
      <c r="U158" s="461">
        <v>1</v>
      </c>
      <c r="V158" s="218">
        <f>SUM(J158:L158)*H158</f>
        <v>0</v>
      </c>
      <c r="W158" s="219">
        <f>SUM(M158:O158)*H158</f>
        <v>0</v>
      </c>
      <c r="X158" s="219">
        <f>SUM(P158:R158)*H158</f>
        <v>0</v>
      </c>
      <c r="Y158" s="219">
        <f>SUM(S158:U158)*H158</f>
        <v>0.25</v>
      </c>
      <c r="Z158" s="220">
        <f t="shared" si="2"/>
        <v>0.25</v>
      </c>
      <c r="AA158" s="1839"/>
      <c r="AB158" s="565" t="s">
        <v>560</v>
      </c>
      <c r="AC158" s="1789"/>
      <c r="AD158" s="2091"/>
      <c r="AE158" s="2091"/>
    </row>
    <row r="159" spans="1:31" ht="24.95" customHeight="1" thickBot="1" x14ac:dyDescent="0.25">
      <c r="A159" s="1766"/>
      <c r="B159" s="1596"/>
      <c r="C159" s="1596"/>
      <c r="D159" s="1831"/>
      <c r="E159" s="1831"/>
      <c r="F159" s="1831"/>
      <c r="G159" s="1841"/>
      <c r="H159" s="1842"/>
      <c r="I159" s="252" t="s">
        <v>601</v>
      </c>
      <c r="J159" s="472"/>
      <c r="K159" s="473"/>
      <c r="L159" s="474"/>
      <c r="M159" s="475"/>
      <c r="N159" s="473"/>
      <c r="O159" s="474"/>
      <c r="P159" s="475"/>
      <c r="Q159" s="473"/>
      <c r="R159" s="474"/>
      <c r="S159" s="475"/>
      <c r="T159" s="473"/>
      <c r="U159" s="476"/>
      <c r="V159" s="256">
        <f>SUM(J159:L159)*H158</f>
        <v>0</v>
      </c>
      <c r="W159" s="257">
        <f>SUM(M159:O159)*H158</f>
        <v>0</v>
      </c>
      <c r="X159" s="257">
        <f>SUM(P159:R159)*H158</f>
        <v>0</v>
      </c>
      <c r="Y159" s="257">
        <f>SUM(S159:U159)*H158</f>
        <v>0</v>
      </c>
      <c r="Z159" s="258">
        <f t="shared" si="2"/>
        <v>0</v>
      </c>
      <c r="AA159" s="1839"/>
      <c r="AB159" s="565" t="s">
        <v>560</v>
      </c>
      <c r="AC159" s="1789"/>
      <c r="AD159" s="2091"/>
      <c r="AE159" s="2091"/>
    </row>
    <row r="160" spans="1:31" ht="24.95" customHeight="1" x14ac:dyDescent="0.2">
      <c r="A160" s="1766"/>
      <c r="B160" s="1596"/>
      <c r="C160" s="1595" t="s">
        <v>431</v>
      </c>
      <c r="D160" s="1590" t="s">
        <v>210</v>
      </c>
      <c r="E160" s="1590" t="s">
        <v>432</v>
      </c>
      <c r="F160" s="1595" t="s">
        <v>433</v>
      </c>
      <c r="G160" s="1833" t="s">
        <v>689</v>
      </c>
      <c r="H160" s="1836">
        <v>0.25</v>
      </c>
      <c r="I160" s="224" t="s">
        <v>600</v>
      </c>
      <c r="J160" s="511"/>
      <c r="K160" s="453"/>
      <c r="L160" s="454"/>
      <c r="M160" s="455"/>
      <c r="N160" s="453"/>
      <c r="O160" s="454"/>
      <c r="P160" s="455"/>
      <c r="Q160" s="453"/>
      <c r="R160" s="454"/>
      <c r="S160" s="455"/>
      <c r="T160" s="453"/>
      <c r="U160" s="456">
        <v>1</v>
      </c>
      <c r="V160" s="215">
        <f>SUM(J160:L160)*H160</f>
        <v>0</v>
      </c>
      <c r="W160" s="216">
        <f>SUM(M160:O160)*H160</f>
        <v>0</v>
      </c>
      <c r="X160" s="216">
        <f>SUM(P160:R160)*H160</f>
        <v>0</v>
      </c>
      <c r="Y160" s="216">
        <f>SUM(S160:U160)*H160</f>
        <v>0.25</v>
      </c>
      <c r="Z160" s="217">
        <f t="shared" si="2"/>
        <v>0.25</v>
      </c>
      <c r="AA160" s="1845" t="s">
        <v>50</v>
      </c>
      <c r="AB160" s="566" t="s">
        <v>562</v>
      </c>
      <c r="AC160" s="1796">
        <v>23</v>
      </c>
      <c r="AD160" s="2092"/>
      <c r="AE160" s="2092"/>
    </row>
    <row r="161" spans="1:31" ht="24.95" customHeight="1" x14ac:dyDescent="0.2">
      <c r="A161" s="1766"/>
      <c r="B161" s="1596"/>
      <c r="C161" s="1596"/>
      <c r="D161" s="1607"/>
      <c r="E161" s="1607"/>
      <c r="F161" s="1596"/>
      <c r="G161" s="1834"/>
      <c r="H161" s="1837"/>
      <c r="I161" s="248" t="s">
        <v>601</v>
      </c>
      <c r="J161" s="467"/>
      <c r="K161" s="468"/>
      <c r="L161" s="469"/>
      <c r="M161" s="470"/>
      <c r="N161" s="468"/>
      <c r="O161" s="469"/>
      <c r="P161" s="470"/>
      <c r="Q161" s="468"/>
      <c r="R161" s="469"/>
      <c r="S161" s="470"/>
      <c r="T161" s="468"/>
      <c r="U161" s="471"/>
      <c r="V161" s="249">
        <f>SUM(J161:L161)*H160</f>
        <v>0</v>
      </c>
      <c r="W161" s="250">
        <f>SUM(M161:O161)*H160</f>
        <v>0</v>
      </c>
      <c r="X161" s="250">
        <f>SUM(P161:R161)*H160</f>
        <v>0</v>
      </c>
      <c r="Y161" s="250">
        <f>SUM(S161:U161)*H160</f>
        <v>0</v>
      </c>
      <c r="Z161" s="251">
        <f t="shared" si="2"/>
        <v>0</v>
      </c>
      <c r="AA161" s="1846"/>
      <c r="AB161" s="567" t="s">
        <v>562</v>
      </c>
      <c r="AC161" s="1789"/>
      <c r="AD161" s="2093"/>
      <c r="AE161" s="2093"/>
    </row>
    <row r="162" spans="1:31" ht="24.95" customHeight="1" x14ac:dyDescent="0.2">
      <c r="A162" s="1766"/>
      <c r="B162" s="1596"/>
      <c r="C162" s="1596"/>
      <c r="D162" s="1607"/>
      <c r="E162" s="1607"/>
      <c r="F162" s="1596"/>
      <c r="G162" s="1840" t="s">
        <v>676</v>
      </c>
      <c r="H162" s="1837">
        <v>0.25</v>
      </c>
      <c r="I162" s="593" t="s">
        <v>600</v>
      </c>
      <c r="J162" s="457"/>
      <c r="K162" s="458"/>
      <c r="L162" s="459"/>
      <c r="M162" s="460"/>
      <c r="N162" s="458"/>
      <c r="O162" s="459"/>
      <c r="P162" s="460"/>
      <c r="Q162" s="458"/>
      <c r="R162" s="459"/>
      <c r="S162" s="460"/>
      <c r="T162" s="458"/>
      <c r="U162" s="461">
        <v>1</v>
      </c>
      <c r="V162" s="218">
        <f>SUM(J162:L162)*H162</f>
        <v>0</v>
      </c>
      <c r="W162" s="219">
        <f>SUM(M162:O162)*H162</f>
        <v>0</v>
      </c>
      <c r="X162" s="219">
        <f>SUM(P162:R162)*H162</f>
        <v>0</v>
      </c>
      <c r="Y162" s="219">
        <f>SUM(S162:U162)*H162</f>
        <v>0.25</v>
      </c>
      <c r="Z162" s="220">
        <f t="shared" si="2"/>
        <v>0.25</v>
      </c>
      <c r="AA162" s="1846"/>
      <c r="AB162" s="567" t="s">
        <v>562</v>
      </c>
      <c r="AC162" s="1789"/>
      <c r="AD162" s="2093"/>
      <c r="AE162" s="2093"/>
    </row>
    <row r="163" spans="1:31" ht="24.95" customHeight="1" x14ac:dyDescent="0.2">
      <c r="A163" s="1766"/>
      <c r="B163" s="1596"/>
      <c r="C163" s="1596"/>
      <c r="D163" s="1607"/>
      <c r="E163" s="1607"/>
      <c r="F163" s="1596"/>
      <c r="G163" s="1834"/>
      <c r="H163" s="1837"/>
      <c r="I163" s="248" t="s">
        <v>601</v>
      </c>
      <c r="J163" s="467"/>
      <c r="K163" s="468"/>
      <c r="L163" s="469"/>
      <c r="M163" s="470"/>
      <c r="N163" s="468"/>
      <c r="O163" s="469"/>
      <c r="P163" s="470"/>
      <c r="Q163" s="468"/>
      <c r="R163" s="469"/>
      <c r="S163" s="470"/>
      <c r="T163" s="468"/>
      <c r="U163" s="471"/>
      <c r="V163" s="249">
        <f>SUM(J163:L163)*H162</f>
        <v>0</v>
      </c>
      <c r="W163" s="250">
        <f>SUM(M163:O163)*H162</f>
        <v>0</v>
      </c>
      <c r="X163" s="250">
        <f>SUM(P163:R163)*H162</f>
        <v>0</v>
      </c>
      <c r="Y163" s="250">
        <f>SUM(S163:U163)*H162</f>
        <v>0</v>
      </c>
      <c r="Z163" s="251">
        <f t="shared" si="2"/>
        <v>0</v>
      </c>
      <c r="AA163" s="1846"/>
      <c r="AB163" s="567" t="s">
        <v>562</v>
      </c>
      <c r="AC163" s="1789"/>
      <c r="AD163" s="2093"/>
      <c r="AE163" s="2093"/>
    </row>
    <row r="164" spans="1:31" ht="24.95" customHeight="1" x14ac:dyDescent="0.2">
      <c r="A164" s="1766"/>
      <c r="B164" s="1596"/>
      <c r="C164" s="1596"/>
      <c r="D164" s="1607"/>
      <c r="E164" s="1607"/>
      <c r="F164" s="1596"/>
      <c r="G164" s="1840" t="s">
        <v>677</v>
      </c>
      <c r="H164" s="1837">
        <v>0.25</v>
      </c>
      <c r="I164" s="593" t="s">
        <v>600</v>
      </c>
      <c r="J164" s="457"/>
      <c r="K164" s="458"/>
      <c r="L164" s="459"/>
      <c r="M164" s="460"/>
      <c r="N164" s="458"/>
      <c r="O164" s="459"/>
      <c r="P164" s="460"/>
      <c r="Q164" s="458"/>
      <c r="R164" s="459"/>
      <c r="S164" s="460"/>
      <c r="T164" s="458"/>
      <c r="U164" s="461">
        <v>1</v>
      </c>
      <c r="V164" s="218">
        <f>SUM(J164:L164)*H164</f>
        <v>0</v>
      </c>
      <c r="W164" s="219">
        <f>SUM(M164:O164)*H164</f>
        <v>0</v>
      </c>
      <c r="X164" s="219">
        <f>SUM(P164:R164)*H164</f>
        <v>0</v>
      </c>
      <c r="Y164" s="219">
        <f>SUM(S164:U164)*H164</f>
        <v>0.25</v>
      </c>
      <c r="Z164" s="220">
        <f t="shared" si="2"/>
        <v>0.25</v>
      </c>
      <c r="AA164" s="1846"/>
      <c r="AB164" s="567" t="s">
        <v>562</v>
      </c>
      <c r="AC164" s="1789"/>
      <c r="AD164" s="2093"/>
      <c r="AE164" s="2093"/>
    </row>
    <row r="165" spans="1:31" ht="24.95" customHeight="1" x14ac:dyDescent="0.2">
      <c r="A165" s="1766"/>
      <c r="B165" s="1596"/>
      <c r="C165" s="1596"/>
      <c r="D165" s="1607"/>
      <c r="E165" s="1607"/>
      <c r="F165" s="1596"/>
      <c r="G165" s="1834"/>
      <c r="H165" s="1837"/>
      <c r="I165" s="248" t="s">
        <v>601</v>
      </c>
      <c r="J165" s="467"/>
      <c r="K165" s="468"/>
      <c r="L165" s="469"/>
      <c r="M165" s="470"/>
      <c r="N165" s="468"/>
      <c r="O165" s="469"/>
      <c r="P165" s="470"/>
      <c r="Q165" s="468"/>
      <c r="R165" s="469"/>
      <c r="S165" s="470"/>
      <c r="T165" s="468"/>
      <c r="U165" s="471"/>
      <c r="V165" s="249">
        <f>SUM(J165:L165)*H164</f>
        <v>0</v>
      </c>
      <c r="W165" s="250">
        <f>SUM(M165:O165)*H164</f>
        <v>0</v>
      </c>
      <c r="X165" s="250">
        <f>SUM(P165:R165)*H164</f>
        <v>0</v>
      </c>
      <c r="Y165" s="250">
        <f>SUM(S165:U165)*H164</f>
        <v>0</v>
      </c>
      <c r="Z165" s="251">
        <f t="shared" si="2"/>
        <v>0</v>
      </c>
      <c r="AA165" s="1846"/>
      <c r="AB165" s="567" t="s">
        <v>562</v>
      </c>
      <c r="AC165" s="1789"/>
      <c r="AD165" s="2093"/>
      <c r="AE165" s="2093"/>
    </row>
    <row r="166" spans="1:31" ht="24.95" customHeight="1" x14ac:dyDescent="0.2">
      <c r="A166" s="1766"/>
      <c r="B166" s="1596"/>
      <c r="C166" s="1596"/>
      <c r="D166" s="1607"/>
      <c r="E166" s="1607"/>
      <c r="F166" s="1596"/>
      <c r="G166" s="1840" t="s">
        <v>678</v>
      </c>
      <c r="H166" s="1837">
        <v>0.25</v>
      </c>
      <c r="I166" s="593" t="s">
        <v>600</v>
      </c>
      <c r="J166" s="457"/>
      <c r="K166" s="458"/>
      <c r="L166" s="459"/>
      <c r="M166" s="460"/>
      <c r="N166" s="458"/>
      <c r="O166" s="459"/>
      <c r="P166" s="460"/>
      <c r="Q166" s="458"/>
      <c r="R166" s="459"/>
      <c r="S166" s="460"/>
      <c r="T166" s="458"/>
      <c r="U166" s="461">
        <v>1</v>
      </c>
      <c r="V166" s="218">
        <f>SUM(J166:L166)*H166</f>
        <v>0</v>
      </c>
      <c r="W166" s="219">
        <f>SUM(M166:O166)*H166</f>
        <v>0</v>
      </c>
      <c r="X166" s="219">
        <f>SUM(P166:R166)*H166</f>
        <v>0</v>
      </c>
      <c r="Y166" s="219">
        <f>SUM(S166:U166)*H166</f>
        <v>0.25</v>
      </c>
      <c r="Z166" s="220">
        <f t="shared" si="2"/>
        <v>0.25</v>
      </c>
      <c r="AA166" s="1846"/>
      <c r="AB166" s="567" t="s">
        <v>562</v>
      </c>
      <c r="AC166" s="1789"/>
      <c r="AD166" s="2093"/>
      <c r="AE166" s="2093"/>
    </row>
    <row r="167" spans="1:31" ht="24.95" customHeight="1" thickBot="1" x14ac:dyDescent="0.25">
      <c r="A167" s="1766"/>
      <c r="B167" s="1596"/>
      <c r="C167" s="1596"/>
      <c r="D167" s="1607"/>
      <c r="E167" s="1607"/>
      <c r="F167" s="1596"/>
      <c r="G167" s="1841"/>
      <c r="H167" s="1842"/>
      <c r="I167" s="252" t="s">
        <v>601</v>
      </c>
      <c r="J167" s="472"/>
      <c r="K167" s="473"/>
      <c r="L167" s="474"/>
      <c r="M167" s="475"/>
      <c r="N167" s="473"/>
      <c r="O167" s="474"/>
      <c r="P167" s="475"/>
      <c r="Q167" s="473"/>
      <c r="R167" s="474"/>
      <c r="S167" s="475"/>
      <c r="T167" s="473"/>
      <c r="U167" s="476"/>
      <c r="V167" s="256">
        <f>SUM(J167:L167)*H166</f>
        <v>0</v>
      </c>
      <c r="W167" s="257">
        <f>SUM(M167:O167)*H166</f>
        <v>0</v>
      </c>
      <c r="X167" s="257">
        <f>SUM(P167:R167)*H166</f>
        <v>0</v>
      </c>
      <c r="Y167" s="257">
        <f>SUM(S167:U167)*H166</f>
        <v>0</v>
      </c>
      <c r="Z167" s="258">
        <f t="shared" si="2"/>
        <v>0</v>
      </c>
      <c r="AA167" s="1846"/>
      <c r="AB167" s="567" t="s">
        <v>562</v>
      </c>
      <c r="AC167" s="1789"/>
      <c r="AD167" s="2093"/>
      <c r="AE167" s="2093"/>
    </row>
    <row r="168" spans="1:31" ht="24.95" customHeight="1" x14ac:dyDescent="0.2">
      <c r="A168" s="1766"/>
      <c r="B168" s="1596"/>
      <c r="C168" s="1847" t="s">
        <v>211</v>
      </c>
      <c r="D168" s="1830" t="s">
        <v>435</v>
      </c>
      <c r="E168" s="1830" t="s">
        <v>140</v>
      </c>
      <c r="F168" s="1847" t="s">
        <v>436</v>
      </c>
      <c r="G168" s="1833" t="s">
        <v>679</v>
      </c>
      <c r="H168" s="1836">
        <v>0.2</v>
      </c>
      <c r="I168" s="224" t="s">
        <v>600</v>
      </c>
      <c r="J168" s="511"/>
      <c r="K168" s="453"/>
      <c r="L168" s="454"/>
      <c r="M168" s="455"/>
      <c r="N168" s="453"/>
      <c r="O168" s="454"/>
      <c r="P168" s="455"/>
      <c r="Q168" s="453"/>
      <c r="R168" s="454"/>
      <c r="S168" s="455"/>
      <c r="T168" s="453"/>
      <c r="U168" s="456">
        <v>1</v>
      </c>
      <c r="V168" s="215">
        <f>SUM(J168:L168)*H168</f>
        <v>0</v>
      </c>
      <c r="W168" s="216">
        <f>SUM(M168:O168)*H168</f>
        <v>0</v>
      </c>
      <c r="X168" s="216">
        <f>SUM(P168:R168)*H168</f>
        <v>0</v>
      </c>
      <c r="Y168" s="216">
        <f>SUM(S168:U168)*H168</f>
        <v>0.2</v>
      </c>
      <c r="Z168" s="217">
        <f t="shared" si="2"/>
        <v>0.2</v>
      </c>
      <c r="AA168" s="1845" t="s">
        <v>212</v>
      </c>
      <c r="AB168" s="567" t="s">
        <v>562</v>
      </c>
      <c r="AC168" s="1796">
        <v>24</v>
      </c>
      <c r="AD168" s="2092" t="s">
        <v>1022</v>
      </c>
      <c r="AE168" s="2092" t="s">
        <v>1022</v>
      </c>
    </row>
    <row r="169" spans="1:31" ht="24.95" customHeight="1" x14ac:dyDescent="0.2">
      <c r="A169" s="1766"/>
      <c r="B169" s="1596"/>
      <c r="C169" s="1848"/>
      <c r="D169" s="1831"/>
      <c r="E169" s="1831"/>
      <c r="F169" s="1848"/>
      <c r="G169" s="1834"/>
      <c r="H169" s="1837"/>
      <c r="I169" s="248" t="s">
        <v>601</v>
      </c>
      <c r="J169" s="467"/>
      <c r="K169" s="468"/>
      <c r="L169" s="469"/>
      <c r="M169" s="470"/>
      <c r="N169" s="468"/>
      <c r="O169" s="469"/>
      <c r="P169" s="470"/>
      <c r="Q169" s="468"/>
      <c r="R169" s="469"/>
      <c r="S169" s="470"/>
      <c r="T169" s="468"/>
      <c r="U169" s="471"/>
      <c r="V169" s="249">
        <f>SUM(J169:L169)*H168</f>
        <v>0</v>
      </c>
      <c r="W169" s="250">
        <f>SUM(M169:O169)*H168</f>
        <v>0</v>
      </c>
      <c r="X169" s="250">
        <f>SUM(P169:R169)*H168</f>
        <v>0</v>
      </c>
      <c r="Y169" s="250">
        <f>SUM(S169:U169)*H168</f>
        <v>0</v>
      </c>
      <c r="Z169" s="251">
        <f t="shared" si="2"/>
        <v>0</v>
      </c>
      <c r="AA169" s="1846"/>
      <c r="AB169" s="567" t="s">
        <v>562</v>
      </c>
      <c r="AC169" s="1789"/>
      <c r="AD169" s="2093"/>
      <c r="AE169" s="2093"/>
    </row>
    <row r="170" spans="1:31" ht="24.95" customHeight="1" x14ac:dyDescent="0.2">
      <c r="A170" s="1766"/>
      <c r="B170" s="1596"/>
      <c r="C170" s="1848"/>
      <c r="D170" s="1831"/>
      <c r="E170" s="1831"/>
      <c r="F170" s="1848"/>
      <c r="G170" s="1840" t="s">
        <v>680</v>
      </c>
      <c r="H170" s="1837">
        <v>0.2</v>
      </c>
      <c r="I170" s="593" t="s">
        <v>600</v>
      </c>
      <c r="J170" s="457"/>
      <c r="K170" s="458"/>
      <c r="L170" s="459"/>
      <c r="M170" s="460"/>
      <c r="N170" s="458"/>
      <c r="O170" s="459"/>
      <c r="P170" s="460"/>
      <c r="Q170" s="458"/>
      <c r="R170" s="459"/>
      <c r="S170" s="460"/>
      <c r="T170" s="458"/>
      <c r="U170" s="461">
        <v>1</v>
      </c>
      <c r="V170" s="218">
        <f>SUM(J170:L170)*H170</f>
        <v>0</v>
      </c>
      <c r="W170" s="219">
        <f>SUM(M170:O170)*H170</f>
        <v>0</v>
      </c>
      <c r="X170" s="219">
        <f>SUM(P170:R170)*H170</f>
        <v>0</v>
      </c>
      <c r="Y170" s="219">
        <f>SUM(S170:U170)*H170</f>
        <v>0.2</v>
      </c>
      <c r="Z170" s="220">
        <f t="shared" si="2"/>
        <v>0.2</v>
      </c>
      <c r="AA170" s="1846"/>
      <c r="AB170" s="567" t="s">
        <v>562</v>
      </c>
      <c r="AC170" s="1789"/>
      <c r="AD170" s="2093"/>
      <c r="AE170" s="2093"/>
    </row>
    <row r="171" spans="1:31" ht="24.95" customHeight="1" x14ac:dyDescent="0.2">
      <c r="A171" s="1766"/>
      <c r="B171" s="1596"/>
      <c r="C171" s="1848"/>
      <c r="D171" s="1831"/>
      <c r="E171" s="1831"/>
      <c r="F171" s="1848"/>
      <c r="G171" s="1834"/>
      <c r="H171" s="1837"/>
      <c r="I171" s="248" t="s">
        <v>601</v>
      </c>
      <c r="J171" s="467"/>
      <c r="K171" s="468"/>
      <c r="L171" s="469"/>
      <c r="M171" s="470"/>
      <c r="N171" s="468"/>
      <c r="O171" s="469"/>
      <c r="P171" s="470"/>
      <c r="Q171" s="468"/>
      <c r="R171" s="469"/>
      <c r="S171" s="470"/>
      <c r="T171" s="468"/>
      <c r="U171" s="471"/>
      <c r="V171" s="249">
        <f>SUM(J171:L171)*H170</f>
        <v>0</v>
      </c>
      <c r="W171" s="250">
        <f>SUM(M171:O171)*H170</f>
        <v>0</v>
      </c>
      <c r="X171" s="250">
        <f>SUM(P171:R171)*H170</f>
        <v>0</v>
      </c>
      <c r="Y171" s="250">
        <f>SUM(S171:U171)*H170</f>
        <v>0</v>
      </c>
      <c r="Z171" s="251">
        <f t="shared" si="2"/>
        <v>0</v>
      </c>
      <c r="AA171" s="1846"/>
      <c r="AB171" s="567" t="s">
        <v>562</v>
      </c>
      <c r="AC171" s="1789"/>
      <c r="AD171" s="2093"/>
      <c r="AE171" s="2093"/>
    </row>
    <row r="172" spans="1:31" ht="24.95" customHeight="1" x14ac:dyDescent="0.2">
      <c r="A172" s="1766"/>
      <c r="B172" s="1596"/>
      <c r="C172" s="1848"/>
      <c r="D172" s="1831"/>
      <c r="E172" s="1831"/>
      <c r="F172" s="1848"/>
      <c r="G172" s="1840" t="s">
        <v>681</v>
      </c>
      <c r="H172" s="1837">
        <v>0.2</v>
      </c>
      <c r="I172" s="593" t="s">
        <v>600</v>
      </c>
      <c r="J172" s="457"/>
      <c r="K172" s="458"/>
      <c r="L172" s="459"/>
      <c r="M172" s="460"/>
      <c r="N172" s="458"/>
      <c r="O172" s="459"/>
      <c r="P172" s="460"/>
      <c r="Q172" s="458"/>
      <c r="R172" s="459"/>
      <c r="S172" s="460"/>
      <c r="T172" s="458"/>
      <c r="U172" s="461">
        <v>1</v>
      </c>
      <c r="V172" s="218">
        <f>SUM(J172:L172)*H172</f>
        <v>0</v>
      </c>
      <c r="W172" s="219">
        <f>SUM(M172:O172)*H172</f>
        <v>0</v>
      </c>
      <c r="X172" s="219">
        <f>SUM(P172:R172)*H172</f>
        <v>0</v>
      </c>
      <c r="Y172" s="219">
        <f>SUM(S172:U172)*H172</f>
        <v>0.2</v>
      </c>
      <c r="Z172" s="220">
        <f t="shared" si="2"/>
        <v>0.2</v>
      </c>
      <c r="AA172" s="1846"/>
      <c r="AB172" s="567" t="s">
        <v>562</v>
      </c>
      <c r="AC172" s="1789"/>
      <c r="AD172" s="2093"/>
      <c r="AE172" s="2093"/>
    </row>
    <row r="173" spans="1:31" ht="24.95" customHeight="1" x14ac:dyDescent="0.2">
      <c r="A173" s="1766"/>
      <c r="B173" s="1596"/>
      <c r="C173" s="1848"/>
      <c r="D173" s="1831"/>
      <c r="E173" s="1831"/>
      <c r="F173" s="1848"/>
      <c r="G173" s="1834"/>
      <c r="H173" s="1837"/>
      <c r="I173" s="248" t="s">
        <v>601</v>
      </c>
      <c r="J173" s="467"/>
      <c r="K173" s="468"/>
      <c r="L173" s="469"/>
      <c r="M173" s="470"/>
      <c r="N173" s="468"/>
      <c r="O173" s="469"/>
      <c r="P173" s="470"/>
      <c r="Q173" s="468"/>
      <c r="R173" s="469"/>
      <c r="S173" s="470"/>
      <c r="T173" s="468"/>
      <c r="U173" s="471"/>
      <c r="V173" s="249">
        <f>SUM(J173:L173)*H172</f>
        <v>0</v>
      </c>
      <c r="W173" s="250">
        <f>SUM(M173:O173)*H172</f>
        <v>0</v>
      </c>
      <c r="X173" s="250">
        <f>SUM(P173:R173)*H172</f>
        <v>0</v>
      </c>
      <c r="Y173" s="250">
        <f>SUM(S173:U173)*H172</f>
        <v>0</v>
      </c>
      <c r="Z173" s="251">
        <f t="shared" si="2"/>
        <v>0</v>
      </c>
      <c r="AA173" s="1846"/>
      <c r="AB173" s="567" t="s">
        <v>562</v>
      </c>
      <c r="AC173" s="1789"/>
      <c r="AD173" s="2093"/>
      <c r="AE173" s="2093"/>
    </row>
    <row r="174" spans="1:31" ht="24.95" customHeight="1" x14ac:dyDescent="0.2">
      <c r="A174" s="1766"/>
      <c r="B174" s="1596"/>
      <c r="C174" s="1848"/>
      <c r="D174" s="1831"/>
      <c r="E174" s="1831"/>
      <c r="F174" s="1848"/>
      <c r="G174" s="1840" t="s">
        <v>682</v>
      </c>
      <c r="H174" s="1837">
        <v>0.2</v>
      </c>
      <c r="I174" s="593" t="s">
        <v>600</v>
      </c>
      <c r="J174" s="457"/>
      <c r="K174" s="458"/>
      <c r="L174" s="459"/>
      <c r="M174" s="460"/>
      <c r="N174" s="458"/>
      <c r="O174" s="459"/>
      <c r="P174" s="460"/>
      <c r="Q174" s="458"/>
      <c r="R174" s="459"/>
      <c r="S174" s="460"/>
      <c r="T174" s="458"/>
      <c r="U174" s="461">
        <v>1</v>
      </c>
      <c r="V174" s="218">
        <f>SUM(J174:L174)*H174</f>
        <v>0</v>
      </c>
      <c r="W174" s="219">
        <f>SUM(M174:O174)*H174</f>
        <v>0</v>
      </c>
      <c r="X174" s="219">
        <f>SUM(P174:R174)*H174</f>
        <v>0</v>
      </c>
      <c r="Y174" s="219">
        <f>SUM(S174:U174)*H174</f>
        <v>0.2</v>
      </c>
      <c r="Z174" s="220">
        <f t="shared" si="2"/>
        <v>0.2</v>
      </c>
      <c r="AA174" s="1846"/>
      <c r="AB174" s="567" t="s">
        <v>562</v>
      </c>
      <c r="AC174" s="1789"/>
      <c r="AD174" s="2093"/>
      <c r="AE174" s="2093"/>
    </row>
    <row r="175" spans="1:31" ht="24.95" customHeight="1" x14ac:dyDescent="0.2">
      <c r="A175" s="1766"/>
      <c r="B175" s="1596"/>
      <c r="C175" s="1848"/>
      <c r="D175" s="1831"/>
      <c r="E175" s="1831"/>
      <c r="F175" s="1848"/>
      <c r="G175" s="1834"/>
      <c r="H175" s="1837"/>
      <c r="I175" s="248" t="s">
        <v>601</v>
      </c>
      <c r="J175" s="467"/>
      <c r="K175" s="468"/>
      <c r="L175" s="469"/>
      <c r="M175" s="470"/>
      <c r="N175" s="468"/>
      <c r="O175" s="469"/>
      <c r="P175" s="470"/>
      <c r="Q175" s="468"/>
      <c r="R175" s="469"/>
      <c r="S175" s="470"/>
      <c r="T175" s="468"/>
      <c r="U175" s="471"/>
      <c r="V175" s="249">
        <f>SUM(J175:L175)*H174</f>
        <v>0</v>
      </c>
      <c r="W175" s="250">
        <f>SUM(M175:O175)*H174</f>
        <v>0</v>
      </c>
      <c r="X175" s="250">
        <f>SUM(P175:R175)*H174</f>
        <v>0</v>
      </c>
      <c r="Y175" s="250">
        <f>SUM(S175:U175)*H174</f>
        <v>0</v>
      </c>
      <c r="Z175" s="251">
        <f t="shared" si="2"/>
        <v>0</v>
      </c>
      <c r="AA175" s="1846"/>
      <c r="AB175" s="567" t="s">
        <v>562</v>
      </c>
      <c r="AC175" s="1789"/>
      <c r="AD175" s="2093"/>
      <c r="AE175" s="2093"/>
    </row>
    <row r="176" spans="1:31" ht="24.95" customHeight="1" x14ac:dyDescent="0.2">
      <c r="A176" s="1766"/>
      <c r="B176" s="1596"/>
      <c r="C176" s="1848"/>
      <c r="D176" s="1831"/>
      <c r="E176" s="1831"/>
      <c r="F176" s="1848"/>
      <c r="G176" s="1840" t="s">
        <v>683</v>
      </c>
      <c r="H176" s="1837">
        <v>0.2</v>
      </c>
      <c r="I176" s="593" t="s">
        <v>600</v>
      </c>
      <c r="J176" s="457"/>
      <c r="K176" s="458"/>
      <c r="L176" s="459"/>
      <c r="M176" s="460"/>
      <c r="N176" s="458"/>
      <c r="O176" s="459"/>
      <c r="P176" s="460"/>
      <c r="Q176" s="458"/>
      <c r="R176" s="459"/>
      <c r="S176" s="460"/>
      <c r="T176" s="458"/>
      <c r="U176" s="461">
        <v>1</v>
      </c>
      <c r="V176" s="218">
        <f>SUM(J176:L176)*H176</f>
        <v>0</v>
      </c>
      <c r="W176" s="219">
        <f>SUM(M176:O176)*H176</f>
        <v>0</v>
      </c>
      <c r="X176" s="219">
        <f>SUM(P176:R176)*H176</f>
        <v>0</v>
      </c>
      <c r="Y176" s="219">
        <f>SUM(S176:U176)*H176</f>
        <v>0.2</v>
      </c>
      <c r="Z176" s="220">
        <f t="shared" si="2"/>
        <v>0.2</v>
      </c>
      <c r="AA176" s="1846"/>
      <c r="AB176" s="567" t="s">
        <v>562</v>
      </c>
      <c r="AC176" s="1789"/>
      <c r="AD176" s="2093"/>
      <c r="AE176" s="2093"/>
    </row>
    <row r="177" spans="1:31" ht="24.95" customHeight="1" thickBot="1" x14ac:dyDescent="0.25">
      <c r="A177" s="1766"/>
      <c r="B177" s="1596"/>
      <c r="C177" s="1848"/>
      <c r="D177" s="1831"/>
      <c r="E177" s="1831"/>
      <c r="F177" s="1848"/>
      <c r="G177" s="1841"/>
      <c r="H177" s="1842"/>
      <c r="I177" s="252" t="s">
        <v>601</v>
      </c>
      <c r="J177" s="472"/>
      <c r="K177" s="473"/>
      <c r="L177" s="474"/>
      <c r="M177" s="475"/>
      <c r="N177" s="473"/>
      <c r="O177" s="474"/>
      <c r="P177" s="475"/>
      <c r="Q177" s="473"/>
      <c r="R177" s="474"/>
      <c r="S177" s="475"/>
      <c r="T177" s="473"/>
      <c r="U177" s="476"/>
      <c r="V177" s="256">
        <f>SUM(J177:L177)*H176</f>
        <v>0</v>
      </c>
      <c r="W177" s="257">
        <f>SUM(M177:O177)*H176</f>
        <v>0</v>
      </c>
      <c r="X177" s="257">
        <f>SUM(P177:R177)*H176</f>
        <v>0</v>
      </c>
      <c r="Y177" s="257">
        <f>SUM(S177:U177)*H176</f>
        <v>0</v>
      </c>
      <c r="Z177" s="258">
        <f t="shared" si="2"/>
        <v>0</v>
      </c>
      <c r="AA177" s="1846"/>
      <c r="AB177" s="567" t="s">
        <v>562</v>
      </c>
      <c r="AC177" s="1789"/>
      <c r="AD177" s="2093"/>
      <c r="AE177" s="2093"/>
    </row>
    <row r="178" spans="1:31" ht="24.95" customHeight="1" x14ac:dyDescent="0.2">
      <c r="A178" s="1766"/>
      <c r="B178" s="1860" t="s">
        <v>690</v>
      </c>
      <c r="C178" s="1862" t="s">
        <v>143</v>
      </c>
      <c r="D178" s="1864" t="s">
        <v>126</v>
      </c>
      <c r="E178" s="1864" t="s">
        <v>127</v>
      </c>
      <c r="F178" s="1860" t="s">
        <v>128</v>
      </c>
      <c r="G178" s="1866" t="s">
        <v>984</v>
      </c>
      <c r="H178" s="1849">
        <v>0.1</v>
      </c>
      <c r="I178" s="224" t="s">
        <v>600</v>
      </c>
      <c r="J178" s="511"/>
      <c r="K178" s="453"/>
      <c r="L178" s="454">
        <v>0.5</v>
      </c>
      <c r="M178" s="455"/>
      <c r="N178" s="453"/>
      <c r="O178" s="454">
        <v>1</v>
      </c>
      <c r="P178" s="455"/>
      <c r="Q178" s="453"/>
      <c r="R178" s="454">
        <v>1</v>
      </c>
      <c r="S178" s="455"/>
      <c r="T178" s="453"/>
      <c r="U178" s="456">
        <v>1</v>
      </c>
      <c r="V178" s="215">
        <f>SUM(J178:L178)*H178</f>
        <v>0.05</v>
      </c>
      <c r="W178" s="216">
        <f>SUM(M178:O178)*H178</f>
        <v>0.1</v>
      </c>
      <c r="X178" s="216">
        <f>SUM(P178:R178)*H178</f>
        <v>0.1</v>
      </c>
      <c r="Y178" s="216">
        <f>SUM(S178:U178)*H178</f>
        <v>0.1</v>
      </c>
      <c r="Z178" s="217">
        <f t="shared" si="2"/>
        <v>0.1</v>
      </c>
      <c r="AA178" s="1851" t="s">
        <v>437</v>
      </c>
      <c r="AB178" s="568" t="s">
        <v>562</v>
      </c>
      <c r="AC178" s="1854">
        <v>25</v>
      </c>
      <c r="AD178" s="2094" t="s">
        <v>1022</v>
      </c>
      <c r="AE178" s="2094" t="s">
        <v>1022</v>
      </c>
    </row>
    <row r="179" spans="1:31" ht="24.95" customHeight="1" x14ac:dyDescent="0.2">
      <c r="A179" s="1766"/>
      <c r="B179" s="1861"/>
      <c r="C179" s="1863"/>
      <c r="D179" s="1865"/>
      <c r="E179" s="1865"/>
      <c r="F179" s="1861"/>
      <c r="G179" s="1857"/>
      <c r="H179" s="1850"/>
      <c r="I179" s="248" t="s">
        <v>601</v>
      </c>
      <c r="J179" s="467"/>
      <c r="K179" s="468"/>
      <c r="L179" s="469">
        <v>0.5</v>
      </c>
      <c r="M179" s="470"/>
      <c r="N179" s="468"/>
      <c r="O179" s="469"/>
      <c r="P179" s="470"/>
      <c r="Q179" s="468"/>
      <c r="R179" s="469"/>
      <c r="S179" s="470"/>
      <c r="T179" s="468"/>
      <c r="U179" s="471"/>
      <c r="V179" s="249">
        <f>SUM(J179:L179)*H178</f>
        <v>0.05</v>
      </c>
      <c r="W179" s="250">
        <f>SUM(M179:O179)*H178</f>
        <v>0</v>
      </c>
      <c r="X179" s="250">
        <f>SUM(P179:R179)*H178</f>
        <v>0</v>
      </c>
      <c r="Y179" s="250">
        <f>SUM(S179:U179)*H178</f>
        <v>0</v>
      </c>
      <c r="Z179" s="251">
        <f t="shared" si="2"/>
        <v>0.05</v>
      </c>
      <c r="AA179" s="1852"/>
      <c r="AB179" s="569" t="s">
        <v>562</v>
      </c>
      <c r="AC179" s="1855"/>
      <c r="AD179" s="2095"/>
      <c r="AE179" s="2095"/>
    </row>
    <row r="180" spans="1:31" ht="24.95" customHeight="1" x14ac:dyDescent="0.2">
      <c r="A180" s="1766"/>
      <c r="B180" s="1861"/>
      <c r="C180" s="1863"/>
      <c r="D180" s="1865"/>
      <c r="E180" s="1865"/>
      <c r="F180" s="1861"/>
      <c r="G180" s="1857" t="s">
        <v>985</v>
      </c>
      <c r="H180" s="1850">
        <v>0.3</v>
      </c>
      <c r="I180" s="593" t="s">
        <v>600</v>
      </c>
      <c r="J180" s="457"/>
      <c r="K180" s="458"/>
      <c r="L180" s="459"/>
      <c r="M180" s="460"/>
      <c r="N180" s="458"/>
      <c r="O180" s="459">
        <v>0.7</v>
      </c>
      <c r="P180" s="460"/>
      <c r="Q180" s="458"/>
      <c r="R180" s="459">
        <v>1</v>
      </c>
      <c r="S180" s="460"/>
      <c r="T180" s="458"/>
      <c r="U180" s="461">
        <v>1</v>
      </c>
      <c r="V180" s="218">
        <f>SUM(J180:L180)*H180</f>
        <v>0</v>
      </c>
      <c r="W180" s="219">
        <f>SUM(M180:O180)*H180</f>
        <v>0.21</v>
      </c>
      <c r="X180" s="219">
        <f>SUM(P180:R180)*H180</f>
        <v>0.3</v>
      </c>
      <c r="Y180" s="219">
        <f>SUM(S180:U180)*H180</f>
        <v>0.3</v>
      </c>
      <c r="Z180" s="220">
        <f t="shared" si="2"/>
        <v>0.3</v>
      </c>
      <c r="AA180" s="1852"/>
      <c r="AB180" s="569" t="s">
        <v>562</v>
      </c>
      <c r="AC180" s="1855"/>
      <c r="AD180" s="2095"/>
      <c r="AE180" s="2095"/>
    </row>
    <row r="181" spans="1:31" ht="24.95" customHeight="1" x14ac:dyDescent="0.2">
      <c r="A181" s="1766"/>
      <c r="B181" s="1861"/>
      <c r="C181" s="1863"/>
      <c r="D181" s="1865"/>
      <c r="E181" s="1865"/>
      <c r="F181" s="1861"/>
      <c r="G181" s="1857"/>
      <c r="H181" s="1850"/>
      <c r="I181" s="248" t="s">
        <v>601</v>
      </c>
      <c r="J181" s="467"/>
      <c r="K181" s="468"/>
      <c r="L181" s="469"/>
      <c r="M181" s="470"/>
      <c r="N181" s="468"/>
      <c r="O181" s="469"/>
      <c r="P181" s="470"/>
      <c r="Q181" s="468"/>
      <c r="R181" s="469"/>
      <c r="S181" s="470"/>
      <c r="T181" s="468"/>
      <c r="U181" s="471"/>
      <c r="V181" s="249">
        <f>SUM(J181:L181)*H180</f>
        <v>0</v>
      </c>
      <c r="W181" s="250">
        <f>SUM(M181:O181)*H180</f>
        <v>0</v>
      </c>
      <c r="X181" s="250">
        <f>SUM(P181:R181)*H180</f>
        <v>0</v>
      </c>
      <c r="Y181" s="250">
        <f>SUM(S181:U181)*H180</f>
        <v>0</v>
      </c>
      <c r="Z181" s="251">
        <f t="shared" si="2"/>
        <v>0</v>
      </c>
      <c r="AA181" s="1852"/>
      <c r="AB181" s="569" t="s">
        <v>562</v>
      </c>
      <c r="AC181" s="1855"/>
      <c r="AD181" s="2095"/>
      <c r="AE181" s="2095"/>
    </row>
    <row r="182" spans="1:31" ht="24.95" customHeight="1" x14ac:dyDescent="0.2">
      <c r="A182" s="1766"/>
      <c r="B182" s="1861"/>
      <c r="C182" s="1863"/>
      <c r="D182" s="1865"/>
      <c r="E182" s="1865"/>
      <c r="F182" s="1861"/>
      <c r="G182" s="1857" t="s">
        <v>986</v>
      </c>
      <c r="H182" s="1850">
        <v>0.6</v>
      </c>
      <c r="I182" s="593" t="s">
        <v>600</v>
      </c>
      <c r="J182" s="457"/>
      <c r="K182" s="458"/>
      <c r="L182" s="459"/>
      <c r="M182" s="460"/>
      <c r="N182" s="458"/>
      <c r="O182" s="459"/>
      <c r="P182" s="460"/>
      <c r="Q182" s="458"/>
      <c r="R182" s="459">
        <v>0.8</v>
      </c>
      <c r="S182" s="460"/>
      <c r="T182" s="458"/>
      <c r="U182" s="461">
        <v>1</v>
      </c>
      <c r="V182" s="218">
        <f>SUM(J182:L182)*H182</f>
        <v>0</v>
      </c>
      <c r="W182" s="219">
        <f>SUM(M182:O182)*H182</f>
        <v>0</v>
      </c>
      <c r="X182" s="219">
        <f>SUM(P182:R182)*H182</f>
        <v>0.48</v>
      </c>
      <c r="Y182" s="219">
        <f>SUM(S182:U182)*H182</f>
        <v>0.6</v>
      </c>
      <c r="Z182" s="220">
        <f t="shared" si="2"/>
        <v>0.6</v>
      </c>
      <c r="AA182" s="1852"/>
      <c r="AB182" s="569" t="s">
        <v>562</v>
      </c>
      <c r="AC182" s="1855"/>
      <c r="AD182" s="2095"/>
      <c r="AE182" s="2095"/>
    </row>
    <row r="183" spans="1:31" ht="24.95" customHeight="1" thickBot="1" x14ac:dyDescent="0.25">
      <c r="A183" s="1766"/>
      <c r="B183" s="1861"/>
      <c r="C183" s="1863"/>
      <c r="D183" s="1865"/>
      <c r="E183" s="1865"/>
      <c r="F183" s="1861"/>
      <c r="G183" s="1858"/>
      <c r="H183" s="1859"/>
      <c r="I183" s="252" t="s">
        <v>601</v>
      </c>
      <c r="J183" s="472"/>
      <c r="K183" s="473"/>
      <c r="L183" s="474"/>
      <c r="M183" s="475"/>
      <c r="N183" s="473"/>
      <c r="O183" s="474"/>
      <c r="P183" s="475"/>
      <c r="Q183" s="473"/>
      <c r="R183" s="474"/>
      <c r="S183" s="475"/>
      <c r="T183" s="473"/>
      <c r="U183" s="476"/>
      <c r="V183" s="256">
        <f>SUM(J183:L183)*H182</f>
        <v>0</v>
      </c>
      <c r="W183" s="257">
        <f>SUM(M183:O183)*H182</f>
        <v>0</v>
      </c>
      <c r="X183" s="257">
        <f>SUM(P183:R183)*H182</f>
        <v>0</v>
      </c>
      <c r="Y183" s="257">
        <f>SUM(S183:U183)*H182</f>
        <v>0</v>
      </c>
      <c r="Z183" s="258">
        <f t="shared" si="2"/>
        <v>0</v>
      </c>
      <c r="AA183" s="1853"/>
      <c r="AB183" s="569" t="s">
        <v>562</v>
      </c>
      <c r="AC183" s="1856"/>
      <c r="AD183" s="2096"/>
      <c r="AE183" s="2096"/>
    </row>
    <row r="184" spans="1:31" ht="24.95" customHeight="1" x14ac:dyDescent="0.2">
      <c r="A184" s="1766"/>
      <c r="B184" s="1861"/>
      <c r="C184" s="1867" t="s">
        <v>14</v>
      </c>
      <c r="D184" s="1869" t="s">
        <v>145</v>
      </c>
      <c r="E184" s="1869" t="s">
        <v>146</v>
      </c>
      <c r="F184" s="1869" t="s">
        <v>213</v>
      </c>
      <c r="G184" s="1876" t="s">
        <v>691</v>
      </c>
      <c r="H184" s="1849">
        <v>0.1</v>
      </c>
      <c r="I184" s="224" t="s">
        <v>600</v>
      </c>
      <c r="J184" s="511"/>
      <c r="K184" s="453"/>
      <c r="L184" s="454">
        <v>0.4</v>
      </c>
      <c r="M184" s="455"/>
      <c r="N184" s="453"/>
      <c r="O184" s="454">
        <v>1</v>
      </c>
      <c r="P184" s="455"/>
      <c r="Q184" s="453"/>
      <c r="R184" s="454">
        <v>1</v>
      </c>
      <c r="S184" s="455"/>
      <c r="T184" s="453"/>
      <c r="U184" s="456">
        <v>1</v>
      </c>
      <c r="V184" s="215">
        <f>SUM(J184:L184)*H184</f>
        <v>4.0000000000000008E-2</v>
      </c>
      <c r="W184" s="216">
        <f>SUM(M184:O184)*H184</f>
        <v>0.1</v>
      </c>
      <c r="X184" s="216">
        <f>SUM(P184:R184)*H184</f>
        <v>0.1</v>
      </c>
      <c r="Y184" s="216">
        <f>SUM(S184:U184)*H184</f>
        <v>0.1</v>
      </c>
      <c r="Z184" s="217">
        <f t="shared" si="2"/>
        <v>0.1</v>
      </c>
      <c r="AA184" s="1878" t="s">
        <v>144</v>
      </c>
      <c r="AB184" s="569" t="s">
        <v>562</v>
      </c>
      <c r="AC184" s="1880">
        <v>26</v>
      </c>
      <c r="AD184" s="2085" t="s">
        <v>1022</v>
      </c>
      <c r="AE184" s="2085" t="s">
        <v>1022</v>
      </c>
    </row>
    <row r="185" spans="1:31" ht="24.95" customHeight="1" x14ac:dyDescent="0.2">
      <c r="A185" s="1766"/>
      <c r="B185" s="1861"/>
      <c r="C185" s="1868"/>
      <c r="D185" s="1870"/>
      <c r="E185" s="1870"/>
      <c r="F185" s="1870"/>
      <c r="G185" s="1877"/>
      <c r="H185" s="1850"/>
      <c r="I185" s="248" t="s">
        <v>601</v>
      </c>
      <c r="J185" s="467"/>
      <c r="K185" s="468"/>
      <c r="L185" s="469">
        <v>0.4</v>
      </c>
      <c r="M185" s="470"/>
      <c r="N185" s="468"/>
      <c r="O185" s="469"/>
      <c r="P185" s="470"/>
      <c r="Q185" s="468"/>
      <c r="R185" s="469"/>
      <c r="S185" s="470"/>
      <c r="T185" s="468"/>
      <c r="U185" s="471"/>
      <c r="V185" s="249">
        <f>SUM(J185:L185)*H184</f>
        <v>4.0000000000000008E-2</v>
      </c>
      <c r="W185" s="250">
        <f>SUM(M185:O185)*H184</f>
        <v>0</v>
      </c>
      <c r="X185" s="250">
        <f>SUM(P185:R185)*H184</f>
        <v>0</v>
      </c>
      <c r="Y185" s="250">
        <f>SUM(S185:U185)*H184</f>
        <v>0</v>
      </c>
      <c r="Z185" s="251">
        <f t="shared" si="2"/>
        <v>4.0000000000000008E-2</v>
      </c>
      <c r="AA185" s="1878"/>
      <c r="AB185" s="569" t="s">
        <v>562</v>
      </c>
      <c r="AC185" s="1880"/>
      <c r="AD185" s="2085"/>
      <c r="AE185" s="2085"/>
    </row>
    <row r="186" spans="1:31" ht="24.95" customHeight="1" x14ac:dyDescent="0.2">
      <c r="A186" s="1766"/>
      <c r="B186" s="1861"/>
      <c r="C186" s="1868"/>
      <c r="D186" s="1870"/>
      <c r="E186" s="1870"/>
      <c r="F186" s="1870"/>
      <c r="G186" s="1857" t="s">
        <v>684</v>
      </c>
      <c r="H186" s="1850">
        <v>0.1</v>
      </c>
      <c r="I186" s="593" t="s">
        <v>600</v>
      </c>
      <c r="J186" s="457"/>
      <c r="K186" s="458"/>
      <c r="L186" s="459"/>
      <c r="M186" s="460"/>
      <c r="N186" s="458"/>
      <c r="O186" s="459">
        <v>0.5</v>
      </c>
      <c r="P186" s="460"/>
      <c r="Q186" s="458"/>
      <c r="R186" s="459">
        <v>1</v>
      </c>
      <c r="S186" s="460"/>
      <c r="T186" s="458"/>
      <c r="U186" s="461">
        <v>1</v>
      </c>
      <c r="V186" s="218">
        <f>SUM(J186:L186)*H186</f>
        <v>0</v>
      </c>
      <c r="W186" s="219">
        <f>SUM(M186:O186)*H186</f>
        <v>0.05</v>
      </c>
      <c r="X186" s="219">
        <f>SUM(P186:R186)*H186</f>
        <v>0.1</v>
      </c>
      <c r="Y186" s="219">
        <f>SUM(S186:U186)*H186</f>
        <v>0.1</v>
      </c>
      <c r="Z186" s="220">
        <f t="shared" si="2"/>
        <v>0.1</v>
      </c>
      <c r="AA186" s="1878"/>
      <c r="AB186" s="569" t="s">
        <v>562</v>
      </c>
      <c r="AC186" s="1880"/>
      <c r="AD186" s="2085"/>
      <c r="AE186" s="2085"/>
    </row>
    <row r="187" spans="1:31" ht="24.95" customHeight="1" x14ac:dyDescent="0.2">
      <c r="A187" s="1766"/>
      <c r="B187" s="1861"/>
      <c r="C187" s="1868"/>
      <c r="D187" s="1870"/>
      <c r="E187" s="1870"/>
      <c r="F187" s="1870"/>
      <c r="G187" s="1857"/>
      <c r="H187" s="1850"/>
      <c r="I187" s="248" t="s">
        <v>601</v>
      </c>
      <c r="J187" s="467"/>
      <c r="K187" s="468"/>
      <c r="L187" s="469"/>
      <c r="M187" s="470"/>
      <c r="N187" s="468"/>
      <c r="O187" s="469"/>
      <c r="P187" s="470"/>
      <c r="Q187" s="468"/>
      <c r="R187" s="469"/>
      <c r="S187" s="470"/>
      <c r="T187" s="468"/>
      <c r="U187" s="471"/>
      <c r="V187" s="249">
        <f>SUM(J187:L187)*H186</f>
        <v>0</v>
      </c>
      <c r="W187" s="250">
        <f>SUM(M187:O187)*H186</f>
        <v>0</v>
      </c>
      <c r="X187" s="250">
        <f>SUM(P187:R187)*H186</f>
        <v>0</v>
      </c>
      <c r="Y187" s="250">
        <f>SUM(S187:U187)*H186</f>
        <v>0</v>
      </c>
      <c r="Z187" s="251">
        <f t="shared" si="2"/>
        <v>0</v>
      </c>
      <c r="AA187" s="1878"/>
      <c r="AB187" s="569" t="s">
        <v>562</v>
      </c>
      <c r="AC187" s="1880"/>
      <c r="AD187" s="2085"/>
      <c r="AE187" s="2085"/>
    </row>
    <row r="188" spans="1:31" ht="24.95" customHeight="1" x14ac:dyDescent="0.2">
      <c r="A188" s="1766"/>
      <c r="B188" s="1861"/>
      <c r="C188" s="1868"/>
      <c r="D188" s="1870"/>
      <c r="E188" s="1870"/>
      <c r="F188" s="1870"/>
      <c r="G188" s="1857" t="s">
        <v>685</v>
      </c>
      <c r="H188" s="1850">
        <v>0.3</v>
      </c>
      <c r="I188" s="593" t="s">
        <v>600</v>
      </c>
      <c r="J188" s="457"/>
      <c r="K188" s="458"/>
      <c r="L188" s="459"/>
      <c r="M188" s="460"/>
      <c r="N188" s="458"/>
      <c r="O188" s="459"/>
      <c r="P188" s="460"/>
      <c r="Q188" s="458"/>
      <c r="R188" s="459">
        <v>0.3</v>
      </c>
      <c r="S188" s="460"/>
      <c r="T188" s="458"/>
      <c r="U188" s="461">
        <v>1</v>
      </c>
      <c r="V188" s="218">
        <f>SUM(J188:L188)*H188</f>
        <v>0</v>
      </c>
      <c r="W188" s="219">
        <f>SUM(M188:O188)*H188</f>
        <v>0</v>
      </c>
      <c r="X188" s="219">
        <f>SUM(P188:R188)*H188</f>
        <v>0.09</v>
      </c>
      <c r="Y188" s="219">
        <f>SUM(S188:U188)*H188</f>
        <v>0.3</v>
      </c>
      <c r="Z188" s="220">
        <f t="shared" si="2"/>
        <v>0.3</v>
      </c>
      <c r="AA188" s="1878"/>
      <c r="AB188" s="569" t="s">
        <v>562</v>
      </c>
      <c r="AC188" s="1880"/>
      <c r="AD188" s="2085"/>
      <c r="AE188" s="2085"/>
    </row>
    <row r="189" spans="1:31" ht="24.95" customHeight="1" x14ac:dyDescent="0.2">
      <c r="A189" s="1766"/>
      <c r="B189" s="1861"/>
      <c r="C189" s="1868"/>
      <c r="D189" s="1870"/>
      <c r="E189" s="1870"/>
      <c r="F189" s="1870"/>
      <c r="G189" s="1857"/>
      <c r="H189" s="1850"/>
      <c r="I189" s="248" t="s">
        <v>601</v>
      </c>
      <c r="J189" s="467"/>
      <c r="K189" s="468"/>
      <c r="L189" s="469"/>
      <c r="M189" s="470"/>
      <c r="N189" s="468"/>
      <c r="O189" s="469"/>
      <c r="P189" s="470"/>
      <c r="Q189" s="468"/>
      <c r="R189" s="469"/>
      <c r="S189" s="470"/>
      <c r="T189" s="468"/>
      <c r="U189" s="471"/>
      <c r="V189" s="249">
        <f>SUM(J189:L189)*H188</f>
        <v>0</v>
      </c>
      <c r="W189" s="250">
        <f>SUM(M189:O189)*H188</f>
        <v>0</v>
      </c>
      <c r="X189" s="250">
        <f>SUM(P189:R189)*H188</f>
        <v>0</v>
      </c>
      <c r="Y189" s="250">
        <f>SUM(S189:U189)*H188</f>
        <v>0</v>
      </c>
      <c r="Z189" s="251">
        <f t="shared" si="2"/>
        <v>0</v>
      </c>
      <c r="AA189" s="1878"/>
      <c r="AB189" s="569" t="s">
        <v>562</v>
      </c>
      <c r="AC189" s="1880"/>
      <c r="AD189" s="2085"/>
      <c r="AE189" s="2085"/>
    </row>
    <row r="190" spans="1:31" ht="24.95" customHeight="1" x14ac:dyDescent="0.2">
      <c r="A190" s="1766"/>
      <c r="B190" s="1861"/>
      <c r="C190" s="1868"/>
      <c r="D190" s="1870"/>
      <c r="E190" s="1870"/>
      <c r="F190" s="1870"/>
      <c r="G190" s="1857" t="s">
        <v>692</v>
      </c>
      <c r="H190" s="1850">
        <v>0.15</v>
      </c>
      <c r="I190" s="593" t="s">
        <v>600</v>
      </c>
      <c r="J190" s="457"/>
      <c r="K190" s="458"/>
      <c r="L190" s="459">
        <v>0.4</v>
      </c>
      <c r="M190" s="460"/>
      <c r="N190" s="458"/>
      <c r="O190" s="459">
        <v>1</v>
      </c>
      <c r="P190" s="460"/>
      <c r="Q190" s="458"/>
      <c r="R190" s="459">
        <v>1</v>
      </c>
      <c r="S190" s="460"/>
      <c r="T190" s="458"/>
      <c r="U190" s="461">
        <v>1</v>
      </c>
      <c r="V190" s="218">
        <f>SUM(J190:L190)*H190</f>
        <v>0.06</v>
      </c>
      <c r="W190" s="219">
        <f>SUM(M190:O190)*H190</f>
        <v>0.15</v>
      </c>
      <c r="X190" s="219">
        <f>SUM(P190:R190)*H190</f>
        <v>0.15</v>
      </c>
      <c r="Y190" s="219">
        <f>SUM(S190:U190)*H190</f>
        <v>0.15</v>
      </c>
      <c r="Z190" s="220">
        <f t="shared" si="2"/>
        <v>0.15</v>
      </c>
      <c r="AA190" s="1878"/>
      <c r="AB190" s="569" t="s">
        <v>562</v>
      </c>
      <c r="AC190" s="1880"/>
      <c r="AD190" s="2085"/>
      <c r="AE190" s="2085"/>
    </row>
    <row r="191" spans="1:31" ht="24.95" customHeight="1" x14ac:dyDescent="0.2">
      <c r="A191" s="1766"/>
      <c r="B191" s="1861"/>
      <c r="C191" s="1868"/>
      <c r="D191" s="1870"/>
      <c r="E191" s="1870"/>
      <c r="F191" s="1870"/>
      <c r="G191" s="1857"/>
      <c r="H191" s="1850"/>
      <c r="I191" s="248" t="s">
        <v>601</v>
      </c>
      <c r="J191" s="467"/>
      <c r="K191" s="468"/>
      <c r="L191" s="469">
        <v>0.4</v>
      </c>
      <c r="M191" s="470"/>
      <c r="N191" s="468"/>
      <c r="O191" s="469"/>
      <c r="P191" s="470"/>
      <c r="Q191" s="468"/>
      <c r="R191" s="469"/>
      <c r="S191" s="470"/>
      <c r="T191" s="468"/>
      <c r="U191" s="471"/>
      <c r="V191" s="249">
        <f>SUM(J191:L191)*H190</f>
        <v>0.06</v>
      </c>
      <c r="W191" s="250">
        <f>SUM(M191:O191)*H190</f>
        <v>0</v>
      </c>
      <c r="X191" s="250">
        <f>SUM(P191:R191)*H190</f>
        <v>0</v>
      </c>
      <c r="Y191" s="250">
        <f>SUM(S191:U191)*H190</f>
        <v>0</v>
      </c>
      <c r="Z191" s="251">
        <f t="shared" si="2"/>
        <v>0.06</v>
      </c>
      <c r="AA191" s="1878"/>
      <c r="AB191" s="569" t="s">
        <v>562</v>
      </c>
      <c r="AC191" s="1880"/>
      <c r="AD191" s="2085"/>
      <c r="AE191" s="2085"/>
    </row>
    <row r="192" spans="1:31" ht="24.95" customHeight="1" x14ac:dyDescent="0.2">
      <c r="A192" s="1766"/>
      <c r="B192" s="1861"/>
      <c r="C192" s="1868"/>
      <c r="D192" s="1870"/>
      <c r="E192" s="1870"/>
      <c r="F192" s="1870"/>
      <c r="G192" s="1857" t="s">
        <v>686</v>
      </c>
      <c r="H192" s="1850">
        <v>0.15</v>
      </c>
      <c r="I192" s="593" t="s">
        <v>600</v>
      </c>
      <c r="J192" s="457"/>
      <c r="K192" s="458"/>
      <c r="L192" s="459"/>
      <c r="M192" s="460"/>
      <c r="N192" s="458"/>
      <c r="O192" s="459">
        <v>0.5</v>
      </c>
      <c r="P192" s="460"/>
      <c r="Q192" s="458"/>
      <c r="R192" s="459">
        <v>1</v>
      </c>
      <c r="S192" s="460"/>
      <c r="T192" s="458"/>
      <c r="U192" s="461">
        <v>1</v>
      </c>
      <c r="V192" s="218">
        <f>SUM(J192:L192)*H192</f>
        <v>0</v>
      </c>
      <c r="W192" s="219">
        <f>SUM(M192:O192)*H192</f>
        <v>7.4999999999999997E-2</v>
      </c>
      <c r="X192" s="219">
        <f>SUM(P192:R192)*H192</f>
        <v>0.15</v>
      </c>
      <c r="Y192" s="219">
        <f>SUM(S192:U192)*H192</f>
        <v>0.15</v>
      </c>
      <c r="Z192" s="220">
        <f t="shared" si="2"/>
        <v>0.15</v>
      </c>
      <c r="AA192" s="1878"/>
      <c r="AB192" s="569" t="s">
        <v>562</v>
      </c>
      <c r="AC192" s="1880"/>
      <c r="AD192" s="2085"/>
      <c r="AE192" s="2085"/>
    </row>
    <row r="193" spans="1:31" ht="24.95" customHeight="1" x14ac:dyDescent="0.2">
      <c r="A193" s="1766"/>
      <c r="B193" s="1861"/>
      <c r="C193" s="1868"/>
      <c r="D193" s="1870"/>
      <c r="E193" s="1870"/>
      <c r="F193" s="1870"/>
      <c r="G193" s="1857"/>
      <c r="H193" s="1850"/>
      <c r="I193" s="248" t="s">
        <v>601</v>
      </c>
      <c r="J193" s="467"/>
      <c r="K193" s="468"/>
      <c r="L193" s="469"/>
      <c r="M193" s="470"/>
      <c r="N193" s="468"/>
      <c r="O193" s="469"/>
      <c r="P193" s="470"/>
      <c r="Q193" s="468"/>
      <c r="R193" s="469"/>
      <c r="S193" s="470"/>
      <c r="T193" s="468"/>
      <c r="U193" s="471"/>
      <c r="V193" s="249">
        <f>SUM(J193:L193)*H192</f>
        <v>0</v>
      </c>
      <c r="W193" s="250">
        <f>SUM(M193:O193)*H192</f>
        <v>0</v>
      </c>
      <c r="X193" s="250">
        <f>SUM(P193:R193)*H192</f>
        <v>0</v>
      </c>
      <c r="Y193" s="250">
        <f>SUM(S193:U193)*H192</f>
        <v>0</v>
      </c>
      <c r="Z193" s="251">
        <f t="shared" si="2"/>
        <v>0</v>
      </c>
      <c r="AA193" s="1878"/>
      <c r="AB193" s="569" t="s">
        <v>562</v>
      </c>
      <c r="AC193" s="1880"/>
      <c r="AD193" s="2085"/>
      <c r="AE193" s="2085"/>
    </row>
    <row r="194" spans="1:31" ht="24.95" customHeight="1" x14ac:dyDescent="0.2">
      <c r="A194" s="1766"/>
      <c r="B194" s="1861"/>
      <c r="C194" s="1868"/>
      <c r="D194" s="1870"/>
      <c r="E194" s="1870"/>
      <c r="F194" s="1870"/>
      <c r="G194" s="1857" t="s">
        <v>687</v>
      </c>
      <c r="H194" s="1850">
        <v>0.2</v>
      </c>
      <c r="I194" s="593" t="s">
        <v>600</v>
      </c>
      <c r="J194" s="457"/>
      <c r="K194" s="458"/>
      <c r="L194" s="459">
        <v>0.1</v>
      </c>
      <c r="M194" s="460"/>
      <c r="N194" s="458"/>
      <c r="O194" s="459">
        <v>0.3</v>
      </c>
      <c r="P194" s="460"/>
      <c r="Q194" s="458"/>
      <c r="R194" s="459">
        <v>0.6</v>
      </c>
      <c r="S194" s="460"/>
      <c r="T194" s="458"/>
      <c r="U194" s="461">
        <v>1</v>
      </c>
      <c r="V194" s="218">
        <f>SUM(J194:L194)*H194</f>
        <v>2.0000000000000004E-2</v>
      </c>
      <c r="W194" s="219">
        <f>SUM(M194:O194)*H194</f>
        <v>0.06</v>
      </c>
      <c r="X194" s="219">
        <f>SUM(P194:R194)*H194</f>
        <v>0.12</v>
      </c>
      <c r="Y194" s="219">
        <f>SUM(S194:U194)*H194</f>
        <v>0.2</v>
      </c>
      <c r="Z194" s="220">
        <f t="shared" si="2"/>
        <v>0.2</v>
      </c>
      <c r="AA194" s="1878"/>
      <c r="AB194" s="569" t="s">
        <v>562</v>
      </c>
      <c r="AC194" s="1880"/>
      <c r="AD194" s="2085"/>
      <c r="AE194" s="2085"/>
    </row>
    <row r="195" spans="1:31" ht="24.95" customHeight="1" thickBot="1" x14ac:dyDescent="0.25">
      <c r="A195" s="1766"/>
      <c r="B195" s="1861"/>
      <c r="C195" s="1868"/>
      <c r="D195" s="1870"/>
      <c r="E195" s="1870"/>
      <c r="F195" s="1870"/>
      <c r="G195" s="1871"/>
      <c r="H195" s="1859"/>
      <c r="I195" s="252" t="s">
        <v>601</v>
      </c>
      <c r="J195" s="472"/>
      <c r="K195" s="473"/>
      <c r="L195" s="474">
        <v>0.1</v>
      </c>
      <c r="M195" s="475"/>
      <c r="N195" s="473"/>
      <c r="O195" s="474"/>
      <c r="P195" s="475"/>
      <c r="Q195" s="473"/>
      <c r="R195" s="474"/>
      <c r="S195" s="475"/>
      <c r="T195" s="473"/>
      <c r="U195" s="476"/>
      <c r="V195" s="256">
        <f>SUM(J195:L195)*H194</f>
        <v>2.0000000000000004E-2</v>
      </c>
      <c r="W195" s="257">
        <f>SUM(M195:O195)*H194</f>
        <v>0</v>
      </c>
      <c r="X195" s="257">
        <f>SUM(P195:R195)*H194</f>
        <v>0</v>
      </c>
      <c r="Y195" s="257">
        <f>SUM(S195:U195)*H194</f>
        <v>0</v>
      </c>
      <c r="Z195" s="258">
        <f t="shared" si="2"/>
        <v>2.0000000000000004E-2</v>
      </c>
      <c r="AA195" s="1879"/>
      <c r="AB195" s="569" t="s">
        <v>562</v>
      </c>
      <c r="AC195" s="1880"/>
      <c r="AD195" s="2086"/>
      <c r="AE195" s="2086"/>
    </row>
    <row r="196" spans="1:31" ht="24.95" customHeight="1" x14ac:dyDescent="0.2">
      <c r="A196" s="1766"/>
      <c r="B196" s="1861"/>
      <c r="C196" s="1862" t="s">
        <v>15</v>
      </c>
      <c r="D196" s="1864" t="s">
        <v>214</v>
      </c>
      <c r="E196" s="1864" t="s">
        <v>147</v>
      </c>
      <c r="F196" s="1860" t="s">
        <v>215</v>
      </c>
      <c r="G196" s="1874" t="s">
        <v>694</v>
      </c>
      <c r="H196" s="1875">
        <v>0.1</v>
      </c>
      <c r="I196" s="592" t="s">
        <v>600</v>
      </c>
      <c r="J196" s="512"/>
      <c r="K196" s="448"/>
      <c r="L196" s="449"/>
      <c r="M196" s="450"/>
      <c r="N196" s="448"/>
      <c r="O196" s="449"/>
      <c r="P196" s="450"/>
      <c r="Q196" s="448"/>
      <c r="R196" s="449"/>
      <c r="S196" s="450"/>
      <c r="T196" s="448"/>
      <c r="U196" s="451">
        <v>1</v>
      </c>
      <c r="V196" s="221">
        <f>SUM(J196:L196)*H196</f>
        <v>0</v>
      </c>
      <c r="W196" s="222">
        <f>SUM(M196:O196)*H196</f>
        <v>0</v>
      </c>
      <c r="X196" s="222">
        <f>SUM(P196:R196)*H196</f>
        <v>0</v>
      </c>
      <c r="Y196" s="222">
        <f>SUM(S196:U196)*H196</f>
        <v>0.1</v>
      </c>
      <c r="Z196" s="223">
        <f t="shared" si="2"/>
        <v>0.1</v>
      </c>
      <c r="AA196" s="1878" t="s">
        <v>50</v>
      </c>
      <c r="AB196" s="569" t="s">
        <v>562</v>
      </c>
      <c r="AC196" s="1882">
        <v>27</v>
      </c>
      <c r="AD196" s="2085"/>
      <c r="AE196" s="2085"/>
    </row>
    <row r="197" spans="1:31" ht="24.95" customHeight="1" x14ac:dyDescent="0.2">
      <c r="A197" s="1766"/>
      <c r="B197" s="1861"/>
      <c r="C197" s="1863"/>
      <c r="D197" s="1865"/>
      <c r="E197" s="1865"/>
      <c r="F197" s="1861"/>
      <c r="G197" s="1857"/>
      <c r="H197" s="1850"/>
      <c r="I197" s="248" t="s">
        <v>601</v>
      </c>
      <c r="J197" s="467"/>
      <c r="K197" s="468"/>
      <c r="L197" s="469"/>
      <c r="M197" s="470"/>
      <c r="N197" s="468"/>
      <c r="O197" s="469"/>
      <c r="P197" s="470"/>
      <c r="Q197" s="468"/>
      <c r="R197" s="469"/>
      <c r="S197" s="470"/>
      <c r="T197" s="468"/>
      <c r="U197" s="471"/>
      <c r="V197" s="249">
        <f>SUM(J197:L197)*H196</f>
        <v>0</v>
      </c>
      <c r="W197" s="250">
        <f>SUM(M197:O197)*H196</f>
        <v>0</v>
      </c>
      <c r="X197" s="250">
        <f>SUM(P197:R197)*H196</f>
        <v>0</v>
      </c>
      <c r="Y197" s="250">
        <f>SUM(S197:U197)*H196</f>
        <v>0</v>
      </c>
      <c r="Z197" s="251">
        <f t="shared" ref="Z197:Z260" si="3">MAX(V197:Y197)</f>
        <v>0</v>
      </c>
      <c r="AA197" s="1878"/>
      <c r="AB197" s="569" t="s">
        <v>562</v>
      </c>
      <c r="AC197" s="1880"/>
      <c r="AD197" s="2085"/>
      <c r="AE197" s="2085"/>
    </row>
    <row r="198" spans="1:31" ht="24.95" customHeight="1" x14ac:dyDescent="0.2">
      <c r="A198" s="1766"/>
      <c r="B198" s="1861"/>
      <c r="C198" s="1863"/>
      <c r="D198" s="1865"/>
      <c r="E198" s="1865"/>
      <c r="F198" s="1861"/>
      <c r="G198" s="1857" t="s">
        <v>695</v>
      </c>
      <c r="H198" s="1850">
        <v>0.2</v>
      </c>
      <c r="I198" s="593" t="s">
        <v>600</v>
      </c>
      <c r="J198" s="457"/>
      <c r="K198" s="458"/>
      <c r="L198" s="459"/>
      <c r="M198" s="460"/>
      <c r="N198" s="458"/>
      <c r="O198" s="459"/>
      <c r="P198" s="460"/>
      <c r="Q198" s="458"/>
      <c r="R198" s="459"/>
      <c r="S198" s="460"/>
      <c r="T198" s="458"/>
      <c r="U198" s="461">
        <v>1</v>
      </c>
      <c r="V198" s="218">
        <f>SUM(J198:L198)*H198</f>
        <v>0</v>
      </c>
      <c r="W198" s="219">
        <f>SUM(M198:O198)*H198</f>
        <v>0</v>
      </c>
      <c r="X198" s="219">
        <f>SUM(P198:R198)*H198</f>
        <v>0</v>
      </c>
      <c r="Y198" s="219">
        <f>SUM(S198:U198)*H198</f>
        <v>0.2</v>
      </c>
      <c r="Z198" s="220">
        <f t="shared" si="3"/>
        <v>0.2</v>
      </c>
      <c r="AA198" s="1878"/>
      <c r="AB198" s="569" t="s">
        <v>562</v>
      </c>
      <c r="AC198" s="1880"/>
      <c r="AD198" s="2085"/>
      <c r="AE198" s="2085"/>
    </row>
    <row r="199" spans="1:31" ht="24.95" customHeight="1" x14ac:dyDescent="0.2">
      <c r="A199" s="1766"/>
      <c r="B199" s="1861"/>
      <c r="C199" s="1863"/>
      <c r="D199" s="1865"/>
      <c r="E199" s="1865"/>
      <c r="F199" s="1861"/>
      <c r="G199" s="1857"/>
      <c r="H199" s="1850"/>
      <c r="I199" s="248" t="s">
        <v>601</v>
      </c>
      <c r="J199" s="467"/>
      <c r="K199" s="468"/>
      <c r="L199" s="469"/>
      <c r="M199" s="470"/>
      <c r="N199" s="468"/>
      <c r="O199" s="469"/>
      <c r="P199" s="470"/>
      <c r="Q199" s="468"/>
      <c r="R199" s="469"/>
      <c r="S199" s="470"/>
      <c r="T199" s="468"/>
      <c r="U199" s="471"/>
      <c r="V199" s="249">
        <f>SUM(J199:L199)*H198</f>
        <v>0</v>
      </c>
      <c r="W199" s="250">
        <f>SUM(M199:O199)*H198</f>
        <v>0</v>
      </c>
      <c r="X199" s="250">
        <f>SUM(P199:R199)*H198</f>
        <v>0</v>
      </c>
      <c r="Y199" s="250">
        <f>SUM(S199:U199)*H198</f>
        <v>0</v>
      </c>
      <c r="Z199" s="251">
        <f t="shared" si="3"/>
        <v>0</v>
      </c>
      <c r="AA199" s="1878"/>
      <c r="AB199" s="569" t="s">
        <v>562</v>
      </c>
      <c r="AC199" s="1880"/>
      <c r="AD199" s="2085"/>
      <c r="AE199" s="2085"/>
    </row>
    <row r="200" spans="1:31" ht="24.95" customHeight="1" x14ac:dyDescent="0.2">
      <c r="A200" s="1766"/>
      <c r="B200" s="1861"/>
      <c r="C200" s="1863"/>
      <c r="D200" s="1865"/>
      <c r="E200" s="1865"/>
      <c r="F200" s="1861"/>
      <c r="G200" s="1857" t="s">
        <v>696</v>
      </c>
      <c r="H200" s="1850">
        <v>0.3</v>
      </c>
      <c r="I200" s="593" t="s">
        <v>600</v>
      </c>
      <c r="J200" s="457"/>
      <c r="K200" s="458"/>
      <c r="L200" s="459"/>
      <c r="M200" s="460"/>
      <c r="N200" s="458"/>
      <c r="O200" s="459"/>
      <c r="P200" s="460"/>
      <c r="Q200" s="458"/>
      <c r="R200" s="459"/>
      <c r="S200" s="460"/>
      <c r="T200" s="458"/>
      <c r="U200" s="461">
        <v>1</v>
      </c>
      <c r="V200" s="218">
        <f>SUM(J200:L200)*H200</f>
        <v>0</v>
      </c>
      <c r="W200" s="219">
        <f>SUM(M200:O200)*H200</f>
        <v>0</v>
      </c>
      <c r="X200" s="219">
        <f>SUM(P200:R200)*H200</f>
        <v>0</v>
      </c>
      <c r="Y200" s="219">
        <f>SUM(S200:U200)*H200</f>
        <v>0.3</v>
      </c>
      <c r="Z200" s="220">
        <f t="shared" si="3"/>
        <v>0.3</v>
      </c>
      <c r="AA200" s="1878"/>
      <c r="AB200" s="569" t="s">
        <v>562</v>
      </c>
      <c r="AC200" s="1880"/>
      <c r="AD200" s="2085"/>
      <c r="AE200" s="2085"/>
    </row>
    <row r="201" spans="1:31" ht="24.95" customHeight="1" x14ac:dyDescent="0.2">
      <c r="A201" s="1766"/>
      <c r="B201" s="1861"/>
      <c r="C201" s="1863"/>
      <c r="D201" s="1865"/>
      <c r="E201" s="1865"/>
      <c r="F201" s="1861"/>
      <c r="G201" s="1857"/>
      <c r="H201" s="1850"/>
      <c r="I201" s="248" t="s">
        <v>601</v>
      </c>
      <c r="J201" s="467"/>
      <c r="K201" s="468"/>
      <c r="L201" s="469"/>
      <c r="M201" s="470"/>
      <c r="N201" s="468"/>
      <c r="O201" s="469"/>
      <c r="P201" s="470"/>
      <c r="Q201" s="468"/>
      <c r="R201" s="469"/>
      <c r="S201" s="470"/>
      <c r="T201" s="468"/>
      <c r="U201" s="471"/>
      <c r="V201" s="249">
        <f>SUM(J201:L201)*H200</f>
        <v>0</v>
      </c>
      <c r="W201" s="250">
        <f>SUM(M201:O201)*H200</f>
        <v>0</v>
      </c>
      <c r="X201" s="250">
        <f>SUM(P201:R201)*H200</f>
        <v>0</v>
      </c>
      <c r="Y201" s="250">
        <f>SUM(S201:U201)*H200</f>
        <v>0</v>
      </c>
      <c r="Z201" s="251">
        <f t="shared" si="3"/>
        <v>0</v>
      </c>
      <c r="AA201" s="1878"/>
      <c r="AB201" s="569" t="s">
        <v>562</v>
      </c>
      <c r="AC201" s="1880"/>
      <c r="AD201" s="2085"/>
      <c r="AE201" s="2085"/>
    </row>
    <row r="202" spans="1:31" ht="24.95" customHeight="1" x14ac:dyDescent="0.2">
      <c r="A202" s="1766"/>
      <c r="B202" s="1861"/>
      <c r="C202" s="1863"/>
      <c r="D202" s="1865"/>
      <c r="E202" s="1865"/>
      <c r="F202" s="1861"/>
      <c r="G202" s="1857" t="s">
        <v>697</v>
      </c>
      <c r="H202" s="1850">
        <v>0.2</v>
      </c>
      <c r="I202" s="593" t="s">
        <v>600</v>
      </c>
      <c r="J202" s="457"/>
      <c r="K202" s="458"/>
      <c r="L202" s="459"/>
      <c r="M202" s="460"/>
      <c r="N202" s="458"/>
      <c r="O202" s="459"/>
      <c r="P202" s="460"/>
      <c r="Q202" s="458"/>
      <c r="R202" s="459"/>
      <c r="S202" s="460"/>
      <c r="T202" s="458"/>
      <c r="U202" s="461">
        <v>1</v>
      </c>
      <c r="V202" s="218">
        <f>SUM(J202:L202)*H202</f>
        <v>0</v>
      </c>
      <c r="W202" s="219">
        <f>SUM(M202:O202)*H202</f>
        <v>0</v>
      </c>
      <c r="X202" s="219">
        <f>SUM(P202:R202)*H202</f>
        <v>0</v>
      </c>
      <c r="Y202" s="219">
        <f>SUM(S202:U202)*H202</f>
        <v>0.2</v>
      </c>
      <c r="Z202" s="220">
        <f t="shared" si="3"/>
        <v>0.2</v>
      </c>
      <c r="AA202" s="1878"/>
      <c r="AB202" s="569" t="s">
        <v>562</v>
      </c>
      <c r="AC202" s="1880"/>
      <c r="AD202" s="2085"/>
      <c r="AE202" s="2085"/>
    </row>
    <row r="203" spans="1:31" ht="24.95" customHeight="1" x14ac:dyDescent="0.2">
      <c r="A203" s="1766"/>
      <c r="B203" s="1861"/>
      <c r="C203" s="1863"/>
      <c r="D203" s="1865"/>
      <c r="E203" s="1865"/>
      <c r="F203" s="1861"/>
      <c r="G203" s="1857"/>
      <c r="H203" s="1850"/>
      <c r="I203" s="248" t="s">
        <v>601</v>
      </c>
      <c r="J203" s="467"/>
      <c r="K203" s="468"/>
      <c r="L203" s="469"/>
      <c r="M203" s="470"/>
      <c r="N203" s="468"/>
      <c r="O203" s="469"/>
      <c r="P203" s="470"/>
      <c r="Q203" s="468"/>
      <c r="R203" s="469"/>
      <c r="S203" s="470"/>
      <c r="T203" s="468"/>
      <c r="U203" s="471"/>
      <c r="V203" s="249">
        <f>SUM(J203:L203)*H202</f>
        <v>0</v>
      </c>
      <c r="W203" s="250">
        <f>SUM(M203:O203)*H202</f>
        <v>0</v>
      </c>
      <c r="X203" s="250">
        <f>SUM(P203:R203)*H202</f>
        <v>0</v>
      </c>
      <c r="Y203" s="250">
        <f>SUM(S203:U203)*H202</f>
        <v>0</v>
      </c>
      <c r="Z203" s="251">
        <f t="shared" si="3"/>
        <v>0</v>
      </c>
      <c r="AA203" s="1878"/>
      <c r="AB203" s="569" t="s">
        <v>562</v>
      </c>
      <c r="AC203" s="1880"/>
      <c r="AD203" s="2085"/>
      <c r="AE203" s="2085"/>
    </row>
    <row r="204" spans="1:31" ht="24.95" customHeight="1" x14ac:dyDescent="0.2">
      <c r="A204" s="1766"/>
      <c r="B204" s="1861"/>
      <c r="C204" s="1863"/>
      <c r="D204" s="1865"/>
      <c r="E204" s="1865"/>
      <c r="F204" s="1861"/>
      <c r="G204" s="1857" t="s">
        <v>683</v>
      </c>
      <c r="H204" s="1850">
        <v>0.2</v>
      </c>
      <c r="I204" s="593" t="s">
        <v>600</v>
      </c>
      <c r="J204" s="457"/>
      <c r="K204" s="458"/>
      <c r="L204" s="459"/>
      <c r="M204" s="460"/>
      <c r="N204" s="458"/>
      <c r="O204" s="459"/>
      <c r="P204" s="460"/>
      <c r="Q204" s="458"/>
      <c r="R204" s="459"/>
      <c r="S204" s="460"/>
      <c r="T204" s="458"/>
      <c r="U204" s="461">
        <v>1</v>
      </c>
      <c r="V204" s="218">
        <f>SUM(J204:L204)*H204</f>
        <v>0</v>
      </c>
      <c r="W204" s="219">
        <f>SUM(M204:O204)*H204</f>
        <v>0</v>
      </c>
      <c r="X204" s="219">
        <f>SUM(P204:R204)*H204</f>
        <v>0</v>
      </c>
      <c r="Y204" s="219">
        <f>SUM(S204:U204)*H204</f>
        <v>0.2</v>
      </c>
      <c r="Z204" s="220">
        <f t="shared" si="3"/>
        <v>0.2</v>
      </c>
      <c r="AA204" s="1878"/>
      <c r="AB204" s="569" t="s">
        <v>562</v>
      </c>
      <c r="AC204" s="1880"/>
      <c r="AD204" s="2085"/>
      <c r="AE204" s="2085"/>
    </row>
    <row r="205" spans="1:31" ht="24.95" customHeight="1" thickBot="1" x14ac:dyDescent="0.25">
      <c r="A205" s="1766"/>
      <c r="B205" s="1861"/>
      <c r="C205" s="1863"/>
      <c r="D205" s="1872"/>
      <c r="E205" s="1872"/>
      <c r="F205" s="1873"/>
      <c r="G205" s="1871"/>
      <c r="H205" s="1859"/>
      <c r="I205" s="252" t="s">
        <v>601</v>
      </c>
      <c r="J205" s="472"/>
      <c r="K205" s="473"/>
      <c r="L205" s="474"/>
      <c r="M205" s="475"/>
      <c r="N205" s="473"/>
      <c r="O205" s="474"/>
      <c r="P205" s="475"/>
      <c r="Q205" s="473"/>
      <c r="R205" s="474"/>
      <c r="S205" s="475"/>
      <c r="T205" s="473"/>
      <c r="U205" s="476"/>
      <c r="V205" s="256">
        <f>SUM(J205:L205)*H204</f>
        <v>0</v>
      </c>
      <c r="W205" s="257">
        <f>SUM(M205:O205)*H204</f>
        <v>0</v>
      </c>
      <c r="X205" s="257">
        <f>SUM(P205:R205)*H204</f>
        <v>0</v>
      </c>
      <c r="Y205" s="257">
        <f>SUM(S205:U205)*H204</f>
        <v>0</v>
      </c>
      <c r="Z205" s="258">
        <f t="shared" si="3"/>
        <v>0</v>
      </c>
      <c r="AA205" s="1878"/>
      <c r="AB205" s="569" t="s">
        <v>562</v>
      </c>
      <c r="AC205" s="1880"/>
      <c r="AD205" s="2085"/>
      <c r="AE205" s="2085"/>
    </row>
    <row r="206" spans="1:31" ht="24.95" customHeight="1" x14ac:dyDescent="0.2">
      <c r="A206" s="1766"/>
      <c r="B206" s="1861"/>
      <c r="C206" s="1862" t="s">
        <v>16</v>
      </c>
      <c r="D206" s="1865" t="s">
        <v>400</v>
      </c>
      <c r="E206" s="1865" t="s">
        <v>94</v>
      </c>
      <c r="F206" s="1861" t="s">
        <v>216</v>
      </c>
      <c r="G206" s="1866" t="s">
        <v>702</v>
      </c>
      <c r="H206" s="1849">
        <v>0.2</v>
      </c>
      <c r="I206" s="224" t="s">
        <v>600</v>
      </c>
      <c r="J206" s="511"/>
      <c r="K206" s="453"/>
      <c r="L206" s="454"/>
      <c r="M206" s="455"/>
      <c r="N206" s="453"/>
      <c r="O206" s="454"/>
      <c r="P206" s="455"/>
      <c r="Q206" s="453"/>
      <c r="R206" s="454"/>
      <c r="S206" s="455"/>
      <c r="T206" s="453"/>
      <c r="U206" s="456">
        <v>1</v>
      </c>
      <c r="V206" s="215">
        <f>SUM(J206:L206)*H206</f>
        <v>0</v>
      </c>
      <c r="W206" s="216">
        <f>SUM(M206:O206)*H206</f>
        <v>0</v>
      </c>
      <c r="X206" s="216">
        <f>SUM(P206:R206)*H206</f>
        <v>0</v>
      </c>
      <c r="Y206" s="216">
        <f>SUM(S206:U206)*H206</f>
        <v>0.2</v>
      </c>
      <c r="Z206" s="217">
        <f t="shared" si="3"/>
        <v>0.2</v>
      </c>
      <c r="AA206" s="1881" t="s">
        <v>212</v>
      </c>
      <c r="AB206" s="570" t="s">
        <v>561</v>
      </c>
      <c r="AC206" s="1882">
        <v>28</v>
      </c>
      <c r="AD206" s="2087" t="s">
        <v>1022</v>
      </c>
      <c r="AE206" s="2087" t="s">
        <v>1022</v>
      </c>
    </row>
    <row r="207" spans="1:31" ht="24.95" customHeight="1" x14ac:dyDescent="0.2">
      <c r="A207" s="1766"/>
      <c r="B207" s="1861"/>
      <c r="C207" s="1863"/>
      <c r="D207" s="1865"/>
      <c r="E207" s="1865"/>
      <c r="F207" s="1861"/>
      <c r="G207" s="1857"/>
      <c r="H207" s="1850"/>
      <c r="I207" s="248" t="s">
        <v>601</v>
      </c>
      <c r="J207" s="467"/>
      <c r="K207" s="468"/>
      <c r="L207" s="469"/>
      <c r="M207" s="470"/>
      <c r="N207" s="468"/>
      <c r="O207" s="469"/>
      <c r="P207" s="470"/>
      <c r="Q207" s="468"/>
      <c r="R207" s="469"/>
      <c r="S207" s="470"/>
      <c r="T207" s="468"/>
      <c r="U207" s="471"/>
      <c r="V207" s="249">
        <f>SUM(J207:L207)*H206</f>
        <v>0</v>
      </c>
      <c r="W207" s="250">
        <f>SUM(M207:O207)*H206</f>
        <v>0</v>
      </c>
      <c r="X207" s="250">
        <f>SUM(P207:R207)*H206</f>
        <v>0</v>
      </c>
      <c r="Y207" s="250">
        <f>SUM(S207:U207)*H206</f>
        <v>0</v>
      </c>
      <c r="Z207" s="251">
        <f t="shared" si="3"/>
        <v>0</v>
      </c>
      <c r="AA207" s="1878"/>
      <c r="AB207" s="571" t="s">
        <v>561</v>
      </c>
      <c r="AC207" s="1880"/>
      <c r="AD207" s="2085"/>
      <c r="AE207" s="2085"/>
    </row>
    <row r="208" spans="1:31" ht="24.95" customHeight="1" x14ac:dyDescent="0.2">
      <c r="A208" s="1766"/>
      <c r="B208" s="1861"/>
      <c r="C208" s="1863"/>
      <c r="D208" s="1865"/>
      <c r="E208" s="1865"/>
      <c r="F208" s="1861"/>
      <c r="G208" s="1857" t="s">
        <v>703</v>
      </c>
      <c r="H208" s="1850">
        <v>0.1</v>
      </c>
      <c r="I208" s="593" t="s">
        <v>600</v>
      </c>
      <c r="J208" s="457"/>
      <c r="K208" s="458"/>
      <c r="L208" s="459"/>
      <c r="M208" s="460"/>
      <c r="N208" s="458"/>
      <c r="O208" s="459"/>
      <c r="P208" s="460"/>
      <c r="Q208" s="458"/>
      <c r="R208" s="459"/>
      <c r="S208" s="460"/>
      <c r="T208" s="458"/>
      <c r="U208" s="461">
        <v>1</v>
      </c>
      <c r="V208" s="218">
        <f>SUM(J208:L208)*H208</f>
        <v>0</v>
      </c>
      <c r="W208" s="219">
        <f>SUM(M208:O208)*H208</f>
        <v>0</v>
      </c>
      <c r="X208" s="219">
        <f>SUM(P208:R208)*H208</f>
        <v>0</v>
      </c>
      <c r="Y208" s="219">
        <f>SUM(S208:U208)*H208</f>
        <v>0.1</v>
      </c>
      <c r="Z208" s="220">
        <f t="shared" si="3"/>
        <v>0.1</v>
      </c>
      <c r="AA208" s="1878"/>
      <c r="AB208" s="571" t="s">
        <v>561</v>
      </c>
      <c r="AC208" s="1880"/>
      <c r="AD208" s="2085"/>
      <c r="AE208" s="2085"/>
    </row>
    <row r="209" spans="1:31" ht="24.95" customHeight="1" x14ac:dyDescent="0.2">
      <c r="A209" s="1766"/>
      <c r="B209" s="1861"/>
      <c r="C209" s="1863"/>
      <c r="D209" s="1865"/>
      <c r="E209" s="1865"/>
      <c r="F209" s="1861"/>
      <c r="G209" s="1857"/>
      <c r="H209" s="1850"/>
      <c r="I209" s="248" t="s">
        <v>601</v>
      </c>
      <c r="J209" s="467"/>
      <c r="K209" s="468"/>
      <c r="L209" s="469"/>
      <c r="M209" s="470"/>
      <c r="N209" s="468"/>
      <c r="O209" s="469"/>
      <c r="P209" s="470"/>
      <c r="Q209" s="468"/>
      <c r="R209" s="469"/>
      <c r="S209" s="470"/>
      <c r="T209" s="468"/>
      <c r="U209" s="471"/>
      <c r="V209" s="249">
        <f>SUM(J209:L209)*H208</f>
        <v>0</v>
      </c>
      <c r="W209" s="250">
        <f>SUM(M209:O209)*H208</f>
        <v>0</v>
      </c>
      <c r="X209" s="250">
        <f>SUM(P209:R209)*H208</f>
        <v>0</v>
      </c>
      <c r="Y209" s="250">
        <f>SUM(S209:U209)*H208</f>
        <v>0</v>
      </c>
      <c r="Z209" s="251">
        <f t="shared" si="3"/>
        <v>0</v>
      </c>
      <c r="AA209" s="1878"/>
      <c r="AB209" s="571" t="s">
        <v>561</v>
      </c>
      <c r="AC209" s="1880"/>
      <c r="AD209" s="2085"/>
      <c r="AE209" s="2085"/>
    </row>
    <row r="210" spans="1:31" ht="24.95" customHeight="1" x14ac:dyDescent="0.2">
      <c r="A210" s="1766"/>
      <c r="B210" s="1861"/>
      <c r="C210" s="1863"/>
      <c r="D210" s="1865"/>
      <c r="E210" s="1865"/>
      <c r="F210" s="1861"/>
      <c r="G210" s="1857" t="s">
        <v>696</v>
      </c>
      <c r="H210" s="1850">
        <v>0.2</v>
      </c>
      <c r="I210" s="593" t="s">
        <v>600</v>
      </c>
      <c r="J210" s="457"/>
      <c r="K210" s="458"/>
      <c r="L210" s="459"/>
      <c r="M210" s="460"/>
      <c r="N210" s="458"/>
      <c r="O210" s="459"/>
      <c r="P210" s="460"/>
      <c r="Q210" s="458"/>
      <c r="R210" s="459"/>
      <c r="S210" s="460"/>
      <c r="T210" s="458"/>
      <c r="U210" s="461">
        <v>1</v>
      </c>
      <c r="V210" s="218">
        <f>SUM(J210:L210)*H210</f>
        <v>0</v>
      </c>
      <c r="W210" s="219">
        <f>SUM(M210:O210)*H210</f>
        <v>0</v>
      </c>
      <c r="X210" s="219">
        <f>SUM(P210:R210)*H210</f>
        <v>0</v>
      </c>
      <c r="Y210" s="219">
        <f>SUM(S210:U210)*H210</f>
        <v>0.2</v>
      </c>
      <c r="Z210" s="220">
        <f t="shared" si="3"/>
        <v>0.2</v>
      </c>
      <c r="AA210" s="1878"/>
      <c r="AB210" s="571" t="s">
        <v>561</v>
      </c>
      <c r="AC210" s="1880"/>
      <c r="AD210" s="2085"/>
      <c r="AE210" s="2085"/>
    </row>
    <row r="211" spans="1:31" ht="24.95" customHeight="1" x14ac:dyDescent="0.2">
      <c r="A211" s="1766"/>
      <c r="B211" s="1861"/>
      <c r="C211" s="1863"/>
      <c r="D211" s="1865"/>
      <c r="E211" s="1865"/>
      <c r="F211" s="1861"/>
      <c r="G211" s="1857"/>
      <c r="H211" s="1850"/>
      <c r="I211" s="248" t="s">
        <v>601</v>
      </c>
      <c r="J211" s="467"/>
      <c r="K211" s="468"/>
      <c r="L211" s="469"/>
      <c r="M211" s="470"/>
      <c r="N211" s="468"/>
      <c r="O211" s="469"/>
      <c r="P211" s="470"/>
      <c r="Q211" s="468"/>
      <c r="R211" s="469"/>
      <c r="S211" s="470"/>
      <c r="T211" s="468"/>
      <c r="U211" s="471"/>
      <c r="V211" s="249">
        <f>SUM(J211:L211)*H210</f>
        <v>0</v>
      </c>
      <c r="W211" s="250">
        <f>SUM(M211:O211)*H210</f>
        <v>0</v>
      </c>
      <c r="X211" s="250">
        <f>SUM(P211:R211)*H210</f>
        <v>0</v>
      </c>
      <c r="Y211" s="250">
        <f>SUM(S211:U211)*H210</f>
        <v>0</v>
      </c>
      <c r="Z211" s="251">
        <f t="shared" si="3"/>
        <v>0</v>
      </c>
      <c r="AA211" s="1878"/>
      <c r="AB211" s="571" t="s">
        <v>561</v>
      </c>
      <c r="AC211" s="1880"/>
      <c r="AD211" s="2085"/>
      <c r="AE211" s="2085"/>
    </row>
    <row r="212" spans="1:31" ht="24.95" customHeight="1" x14ac:dyDescent="0.2">
      <c r="A212" s="1766"/>
      <c r="B212" s="1861"/>
      <c r="C212" s="1863"/>
      <c r="D212" s="1865"/>
      <c r="E212" s="1865"/>
      <c r="F212" s="1861"/>
      <c r="G212" s="1857" t="s">
        <v>704</v>
      </c>
      <c r="H212" s="1850">
        <v>0.3</v>
      </c>
      <c r="I212" s="593" t="s">
        <v>600</v>
      </c>
      <c r="J212" s="457"/>
      <c r="K212" s="458"/>
      <c r="L212" s="459"/>
      <c r="M212" s="460"/>
      <c r="N212" s="458"/>
      <c r="O212" s="459"/>
      <c r="P212" s="460"/>
      <c r="Q212" s="458"/>
      <c r="R212" s="459"/>
      <c r="S212" s="460"/>
      <c r="T212" s="458"/>
      <c r="U212" s="461">
        <v>1</v>
      </c>
      <c r="V212" s="218">
        <f>SUM(J212:L212)*H212</f>
        <v>0</v>
      </c>
      <c r="W212" s="219">
        <f>SUM(M212:O212)*H212</f>
        <v>0</v>
      </c>
      <c r="X212" s="219">
        <f>SUM(P212:R212)*H212</f>
        <v>0</v>
      </c>
      <c r="Y212" s="219">
        <f>SUM(S212:U212)*H212</f>
        <v>0.3</v>
      </c>
      <c r="Z212" s="220">
        <f t="shared" si="3"/>
        <v>0.3</v>
      </c>
      <c r="AA212" s="1878"/>
      <c r="AB212" s="571" t="s">
        <v>561</v>
      </c>
      <c r="AC212" s="1880"/>
      <c r="AD212" s="2085"/>
      <c r="AE212" s="2085"/>
    </row>
    <row r="213" spans="1:31" ht="24.95" customHeight="1" x14ac:dyDescent="0.2">
      <c r="A213" s="1766"/>
      <c r="B213" s="1861"/>
      <c r="C213" s="1863"/>
      <c r="D213" s="1865"/>
      <c r="E213" s="1865"/>
      <c r="F213" s="1861"/>
      <c r="G213" s="1857"/>
      <c r="H213" s="1850"/>
      <c r="I213" s="248" t="s">
        <v>601</v>
      </c>
      <c r="J213" s="467"/>
      <c r="K213" s="468"/>
      <c r="L213" s="469"/>
      <c r="M213" s="470"/>
      <c r="N213" s="468"/>
      <c r="O213" s="469"/>
      <c r="P213" s="470"/>
      <c r="Q213" s="468"/>
      <c r="R213" s="469"/>
      <c r="S213" s="470"/>
      <c r="T213" s="468"/>
      <c r="U213" s="471"/>
      <c r="V213" s="249">
        <f>SUM(J213:L213)*H212</f>
        <v>0</v>
      </c>
      <c r="W213" s="250">
        <f>SUM(M213:O213)*H212</f>
        <v>0</v>
      </c>
      <c r="X213" s="250">
        <f>SUM(P213:R213)*H212</f>
        <v>0</v>
      </c>
      <c r="Y213" s="250">
        <f>SUM(S213:U213)*H212</f>
        <v>0</v>
      </c>
      <c r="Z213" s="251">
        <f t="shared" si="3"/>
        <v>0</v>
      </c>
      <c r="AA213" s="1878"/>
      <c r="AB213" s="571" t="s">
        <v>561</v>
      </c>
      <c r="AC213" s="1880"/>
      <c r="AD213" s="2085"/>
      <c r="AE213" s="2085"/>
    </row>
    <row r="214" spans="1:31" ht="24.95" customHeight="1" x14ac:dyDescent="0.2">
      <c r="A214" s="1766"/>
      <c r="B214" s="1861"/>
      <c r="C214" s="1863"/>
      <c r="D214" s="1865"/>
      <c r="E214" s="1865"/>
      <c r="F214" s="1861"/>
      <c r="G214" s="1857" t="s">
        <v>683</v>
      </c>
      <c r="H214" s="1850">
        <v>0.2</v>
      </c>
      <c r="I214" s="593" t="s">
        <v>600</v>
      </c>
      <c r="J214" s="457"/>
      <c r="K214" s="458"/>
      <c r="L214" s="459"/>
      <c r="M214" s="460"/>
      <c r="N214" s="458"/>
      <c r="O214" s="459"/>
      <c r="P214" s="460"/>
      <c r="Q214" s="458"/>
      <c r="R214" s="459"/>
      <c r="S214" s="460"/>
      <c r="T214" s="458"/>
      <c r="U214" s="461">
        <v>1</v>
      </c>
      <c r="V214" s="218">
        <f>SUM(J214:L214)*H214</f>
        <v>0</v>
      </c>
      <c r="W214" s="219">
        <f>SUM(M214:O214)*H214</f>
        <v>0</v>
      </c>
      <c r="X214" s="219">
        <f>SUM(P214:R214)*H214</f>
        <v>0</v>
      </c>
      <c r="Y214" s="219">
        <f>SUM(S214:U214)*H214</f>
        <v>0.2</v>
      </c>
      <c r="Z214" s="220">
        <f t="shared" si="3"/>
        <v>0.2</v>
      </c>
      <c r="AA214" s="1878"/>
      <c r="AB214" s="571" t="s">
        <v>561</v>
      </c>
      <c r="AC214" s="1880"/>
      <c r="AD214" s="2085"/>
      <c r="AE214" s="2085"/>
    </row>
    <row r="215" spans="1:31" ht="24.95" customHeight="1" thickBot="1" x14ac:dyDescent="0.25">
      <c r="A215" s="1766"/>
      <c r="B215" s="1861"/>
      <c r="C215" s="1863"/>
      <c r="D215" s="1865"/>
      <c r="E215" s="1865"/>
      <c r="F215" s="1873"/>
      <c r="G215" s="1871"/>
      <c r="H215" s="1859"/>
      <c r="I215" s="252" t="s">
        <v>601</v>
      </c>
      <c r="J215" s="472"/>
      <c r="K215" s="473"/>
      <c r="L215" s="474"/>
      <c r="M215" s="475"/>
      <c r="N215" s="473"/>
      <c r="O215" s="474"/>
      <c r="P215" s="475"/>
      <c r="Q215" s="473"/>
      <c r="R215" s="474"/>
      <c r="S215" s="475"/>
      <c r="T215" s="473"/>
      <c r="U215" s="476"/>
      <c r="V215" s="256">
        <f>SUM(J215:L215)*H214</f>
        <v>0</v>
      </c>
      <c r="W215" s="257">
        <f>SUM(M215:O215)*H214</f>
        <v>0</v>
      </c>
      <c r="X215" s="257">
        <f>SUM(P215:R215)*H214</f>
        <v>0</v>
      </c>
      <c r="Y215" s="257">
        <f>SUM(S215:U215)*H214</f>
        <v>0</v>
      </c>
      <c r="Z215" s="258">
        <f t="shared" si="3"/>
        <v>0</v>
      </c>
      <c r="AA215" s="1879"/>
      <c r="AB215" s="571" t="s">
        <v>561</v>
      </c>
      <c r="AC215" s="1880"/>
      <c r="AD215" s="2086"/>
      <c r="AE215" s="2086"/>
    </row>
    <row r="216" spans="1:31" ht="24.95" customHeight="1" x14ac:dyDescent="0.2">
      <c r="A216" s="1766"/>
      <c r="B216" s="1861"/>
      <c r="C216" s="1862" t="s">
        <v>17</v>
      </c>
      <c r="D216" s="1864" t="s">
        <v>217</v>
      </c>
      <c r="E216" s="1864" t="s">
        <v>439</v>
      </c>
      <c r="F216" s="1861" t="s">
        <v>440</v>
      </c>
      <c r="G216" s="1866" t="s">
        <v>698</v>
      </c>
      <c r="H216" s="1849">
        <v>0.2</v>
      </c>
      <c r="I216" s="224" t="s">
        <v>600</v>
      </c>
      <c r="J216" s="511"/>
      <c r="K216" s="453"/>
      <c r="L216" s="454">
        <v>0.5</v>
      </c>
      <c r="M216" s="455"/>
      <c r="N216" s="453"/>
      <c r="O216" s="454">
        <v>1</v>
      </c>
      <c r="P216" s="455"/>
      <c r="Q216" s="453"/>
      <c r="R216" s="454">
        <v>1</v>
      </c>
      <c r="S216" s="455"/>
      <c r="T216" s="453"/>
      <c r="U216" s="456">
        <v>1</v>
      </c>
      <c r="V216" s="215">
        <f>SUM(J216:L216)*H216</f>
        <v>0.1</v>
      </c>
      <c r="W216" s="216">
        <f>SUM(M216:O216)*H216</f>
        <v>0.2</v>
      </c>
      <c r="X216" s="216">
        <f>SUM(P216:R216)*H216</f>
        <v>0.2</v>
      </c>
      <c r="Y216" s="216">
        <f>SUM(S216:U216)*H216</f>
        <v>0.2</v>
      </c>
      <c r="Z216" s="217">
        <f t="shared" si="3"/>
        <v>0.2</v>
      </c>
      <c r="AA216" s="1878" t="s">
        <v>442</v>
      </c>
      <c r="AB216" s="570" t="s">
        <v>562</v>
      </c>
      <c r="AC216" s="1882">
        <v>29</v>
      </c>
      <c r="AD216" s="2085"/>
      <c r="AE216" s="2085"/>
    </row>
    <row r="217" spans="1:31" ht="24.95" customHeight="1" x14ac:dyDescent="0.2">
      <c r="A217" s="1766"/>
      <c r="B217" s="1861"/>
      <c r="C217" s="1863"/>
      <c r="D217" s="1865"/>
      <c r="E217" s="1865"/>
      <c r="F217" s="1861"/>
      <c r="G217" s="1857"/>
      <c r="H217" s="1850"/>
      <c r="I217" s="248" t="s">
        <v>601</v>
      </c>
      <c r="J217" s="467"/>
      <c r="K217" s="468"/>
      <c r="L217" s="469"/>
      <c r="M217" s="470"/>
      <c r="N217" s="468"/>
      <c r="O217" s="469"/>
      <c r="P217" s="470"/>
      <c r="Q217" s="468"/>
      <c r="R217" s="469"/>
      <c r="S217" s="470"/>
      <c r="T217" s="468"/>
      <c r="U217" s="471"/>
      <c r="V217" s="249">
        <f>SUM(J217:L217)*H216</f>
        <v>0</v>
      </c>
      <c r="W217" s="250">
        <f>SUM(M217:O217)*H216</f>
        <v>0</v>
      </c>
      <c r="X217" s="250">
        <f>SUM(P217:R217)*H216</f>
        <v>0</v>
      </c>
      <c r="Y217" s="250">
        <f>SUM(S217:U217)*H216</f>
        <v>0</v>
      </c>
      <c r="Z217" s="251">
        <f t="shared" si="3"/>
        <v>0</v>
      </c>
      <c r="AA217" s="1878"/>
      <c r="AB217" s="571" t="s">
        <v>562</v>
      </c>
      <c r="AC217" s="1880"/>
      <c r="AD217" s="2085"/>
      <c r="AE217" s="2085"/>
    </row>
    <row r="218" spans="1:31" ht="24.95" customHeight="1" x14ac:dyDescent="0.2">
      <c r="A218" s="1766"/>
      <c r="B218" s="1861"/>
      <c r="C218" s="1863"/>
      <c r="D218" s="1865"/>
      <c r="E218" s="1865"/>
      <c r="F218" s="1861"/>
      <c r="G218" s="1857" t="s">
        <v>699</v>
      </c>
      <c r="H218" s="1850">
        <v>0.2</v>
      </c>
      <c r="I218" s="593" t="s">
        <v>600</v>
      </c>
      <c r="J218" s="457"/>
      <c r="K218" s="458"/>
      <c r="L218" s="459"/>
      <c r="M218" s="460"/>
      <c r="N218" s="458"/>
      <c r="O218" s="459">
        <v>0.5</v>
      </c>
      <c r="P218" s="460"/>
      <c r="Q218" s="458"/>
      <c r="R218" s="459">
        <v>1</v>
      </c>
      <c r="S218" s="460"/>
      <c r="T218" s="458"/>
      <c r="U218" s="461">
        <v>1</v>
      </c>
      <c r="V218" s="218">
        <f>SUM(J218:L218)*H218</f>
        <v>0</v>
      </c>
      <c r="W218" s="219">
        <f>SUM(M218:O218)*H218</f>
        <v>0.1</v>
      </c>
      <c r="X218" s="219">
        <f>SUM(P218:R218)*H218</f>
        <v>0.2</v>
      </c>
      <c r="Y218" s="219">
        <f>SUM(S218:U218)*H218</f>
        <v>0.2</v>
      </c>
      <c r="Z218" s="220">
        <f t="shared" si="3"/>
        <v>0.2</v>
      </c>
      <c r="AA218" s="1878"/>
      <c r="AB218" s="571" t="s">
        <v>562</v>
      </c>
      <c r="AC218" s="1880"/>
      <c r="AD218" s="2085"/>
      <c r="AE218" s="2085"/>
    </row>
    <row r="219" spans="1:31" ht="24.95" customHeight="1" x14ac:dyDescent="0.2">
      <c r="A219" s="1766"/>
      <c r="B219" s="1861"/>
      <c r="C219" s="1863"/>
      <c r="D219" s="1865"/>
      <c r="E219" s="1865"/>
      <c r="F219" s="1861"/>
      <c r="G219" s="1857"/>
      <c r="H219" s="1850"/>
      <c r="I219" s="248" t="s">
        <v>601</v>
      </c>
      <c r="J219" s="467"/>
      <c r="K219" s="468"/>
      <c r="L219" s="469"/>
      <c r="M219" s="470"/>
      <c r="N219" s="468"/>
      <c r="O219" s="469"/>
      <c r="P219" s="470"/>
      <c r="Q219" s="468"/>
      <c r="R219" s="469"/>
      <c r="S219" s="470"/>
      <c r="T219" s="468"/>
      <c r="U219" s="471"/>
      <c r="V219" s="249">
        <f>SUM(J219:L219)*H218</f>
        <v>0</v>
      </c>
      <c r="W219" s="250">
        <f>SUM(M219:O219)*H218</f>
        <v>0</v>
      </c>
      <c r="X219" s="250">
        <f>SUM(P219:R219)*H218</f>
        <v>0</v>
      </c>
      <c r="Y219" s="250">
        <f>SUM(S219:U219)*H218</f>
        <v>0</v>
      </c>
      <c r="Z219" s="251">
        <f t="shared" si="3"/>
        <v>0</v>
      </c>
      <c r="AA219" s="1878"/>
      <c r="AB219" s="571" t="s">
        <v>562</v>
      </c>
      <c r="AC219" s="1880"/>
      <c r="AD219" s="2085"/>
      <c r="AE219" s="2085"/>
    </row>
    <row r="220" spans="1:31" ht="24.95" customHeight="1" x14ac:dyDescent="0.2">
      <c r="A220" s="1766"/>
      <c r="B220" s="1861"/>
      <c r="C220" s="1863"/>
      <c r="D220" s="1865"/>
      <c r="E220" s="1865"/>
      <c r="F220" s="1861"/>
      <c r="G220" s="1857" t="s">
        <v>700</v>
      </c>
      <c r="H220" s="1850">
        <v>0.2</v>
      </c>
      <c r="I220" s="593" t="s">
        <v>600</v>
      </c>
      <c r="J220" s="457"/>
      <c r="K220" s="458"/>
      <c r="L220" s="459"/>
      <c r="M220" s="460"/>
      <c r="N220" s="458"/>
      <c r="O220" s="459">
        <v>0.5</v>
      </c>
      <c r="P220" s="460"/>
      <c r="Q220" s="458"/>
      <c r="R220" s="459">
        <v>1</v>
      </c>
      <c r="S220" s="460"/>
      <c r="T220" s="458"/>
      <c r="U220" s="461">
        <v>1</v>
      </c>
      <c r="V220" s="218">
        <f>SUM(J220:L220)*H220</f>
        <v>0</v>
      </c>
      <c r="W220" s="219">
        <f>SUM(M220:O220)*H220</f>
        <v>0.1</v>
      </c>
      <c r="X220" s="219">
        <f>SUM(P220:R220)*H220</f>
        <v>0.2</v>
      </c>
      <c r="Y220" s="219">
        <f>SUM(S220:U220)*H220</f>
        <v>0.2</v>
      </c>
      <c r="Z220" s="220">
        <f t="shared" si="3"/>
        <v>0.2</v>
      </c>
      <c r="AA220" s="1878"/>
      <c r="AB220" s="571" t="s">
        <v>562</v>
      </c>
      <c r="AC220" s="1880"/>
      <c r="AD220" s="2085"/>
      <c r="AE220" s="2085"/>
    </row>
    <row r="221" spans="1:31" ht="24.95" customHeight="1" x14ac:dyDescent="0.2">
      <c r="A221" s="1766"/>
      <c r="B221" s="1861"/>
      <c r="C221" s="1863"/>
      <c r="D221" s="1865"/>
      <c r="E221" s="1865"/>
      <c r="F221" s="1861"/>
      <c r="G221" s="1857"/>
      <c r="H221" s="1850"/>
      <c r="I221" s="248" t="s">
        <v>601</v>
      </c>
      <c r="J221" s="467"/>
      <c r="K221" s="468"/>
      <c r="L221" s="469"/>
      <c r="M221" s="470"/>
      <c r="N221" s="468"/>
      <c r="O221" s="469"/>
      <c r="P221" s="470"/>
      <c r="Q221" s="468"/>
      <c r="R221" s="469"/>
      <c r="S221" s="470"/>
      <c r="T221" s="468"/>
      <c r="U221" s="471"/>
      <c r="V221" s="249">
        <f>SUM(J221:L221)*H220</f>
        <v>0</v>
      </c>
      <c r="W221" s="250">
        <f>SUM(M221:O221)*H220</f>
        <v>0</v>
      </c>
      <c r="X221" s="250">
        <f>SUM(P221:R221)*H220</f>
        <v>0</v>
      </c>
      <c r="Y221" s="250">
        <f>SUM(S221:U221)*H220</f>
        <v>0</v>
      </c>
      <c r="Z221" s="251">
        <f t="shared" si="3"/>
        <v>0</v>
      </c>
      <c r="AA221" s="1878"/>
      <c r="AB221" s="571" t="s">
        <v>562</v>
      </c>
      <c r="AC221" s="1880"/>
      <c r="AD221" s="2085"/>
      <c r="AE221" s="2085"/>
    </row>
    <row r="222" spans="1:31" ht="24.95" customHeight="1" x14ac:dyDescent="0.2">
      <c r="A222" s="1766"/>
      <c r="B222" s="1861"/>
      <c r="C222" s="1863"/>
      <c r="D222" s="1865"/>
      <c r="E222" s="1865"/>
      <c r="F222" s="1861"/>
      <c r="G222" s="1857" t="s">
        <v>701</v>
      </c>
      <c r="H222" s="1850">
        <v>0.2</v>
      </c>
      <c r="I222" s="593" t="s">
        <v>600</v>
      </c>
      <c r="J222" s="457"/>
      <c r="K222" s="458"/>
      <c r="L222" s="459"/>
      <c r="M222" s="460"/>
      <c r="N222" s="458"/>
      <c r="O222" s="459"/>
      <c r="P222" s="460"/>
      <c r="Q222" s="458"/>
      <c r="R222" s="459">
        <v>0.5</v>
      </c>
      <c r="S222" s="460"/>
      <c r="T222" s="458"/>
      <c r="U222" s="461">
        <v>1</v>
      </c>
      <c r="V222" s="218">
        <f>SUM(J222:L222)*H222</f>
        <v>0</v>
      </c>
      <c r="W222" s="219">
        <f>SUM(M222:O222)*H222</f>
        <v>0</v>
      </c>
      <c r="X222" s="219">
        <f>SUM(P222:R222)*H222</f>
        <v>0.1</v>
      </c>
      <c r="Y222" s="219">
        <f>SUM(S222:U222)*H222</f>
        <v>0.2</v>
      </c>
      <c r="Z222" s="220">
        <f t="shared" si="3"/>
        <v>0.2</v>
      </c>
      <c r="AA222" s="1878"/>
      <c r="AB222" s="571" t="s">
        <v>562</v>
      </c>
      <c r="AC222" s="1880"/>
      <c r="AD222" s="2085"/>
      <c r="AE222" s="2085"/>
    </row>
    <row r="223" spans="1:31" ht="24.95" customHeight="1" x14ac:dyDescent="0.2">
      <c r="A223" s="1766"/>
      <c r="B223" s="1861"/>
      <c r="C223" s="1863"/>
      <c r="D223" s="1865"/>
      <c r="E223" s="1865"/>
      <c r="F223" s="1861"/>
      <c r="G223" s="1857"/>
      <c r="H223" s="1850"/>
      <c r="I223" s="248" t="s">
        <v>601</v>
      </c>
      <c r="J223" s="467"/>
      <c r="K223" s="468"/>
      <c r="L223" s="469"/>
      <c r="M223" s="470"/>
      <c r="N223" s="468"/>
      <c r="O223" s="469"/>
      <c r="P223" s="470"/>
      <c r="Q223" s="468"/>
      <c r="R223" s="469"/>
      <c r="S223" s="470"/>
      <c r="T223" s="468"/>
      <c r="U223" s="471"/>
      <c r="V223" s="249">
        <f>SUM(J223:L223)*H222</f>
        <v>0</v>
      </c>
      <c r="W223" s="250">
        <f>SUM(M223:O223)*H222</f>
        <v>0</v>
      </c>
      <c r="X223" s="250">
        <f>SUM(P223:R223)*H222</f>
        <v>0</v>
      </c>
      <c r="Y223" s="250">
        <f>SUM(S223:U223)*H222</f>
        <v>0</v>
      </c>
      <c r="Z223" s="251">
        <f t="shared" si="3"/>
        <v>0</v>
      </c>
      <c r="AA223" s="1878"/>
      <c r="AB223" s="571" t="s">
        <v>562</v>
      </c>
      <c r="AC223" s="1880"/>
      <c r="AD223" s="2085"/>
      <c r="AE223" s="2085"/>
    </row>
    <row r="224" spans="1:31" ht="24.95" customHeight="1" x14ac:dyDescent="0.2">
      <c r="A224" s="1766"/>
      <c r="B224" s="1861"/>
      <c r="C224" s="1863"/>
      <c r="D224" s="1865"/>
      <c r="E224" s="1865"/>
      <c r="F224" s="1861"/>
      <c r="G224" s="1857" t="s">
        <v>683</v>
      </c>
      <c r="H224" s="1850">
        <v>0.2</v>
      </c>
      <c r="I224" s="593" t="s">
        <v>600</v>
      </c>
      <c r="J224" s="457"/>
      <c r="K224" s="458"/>
      <c r="L224" s="459"/>
      <c r="M224" s="460"/>
      <c r="N224" s="458"/>
      <c r="O224" s="459"/>
      <c r="P224" s="460"/>
      <c r="Q224" s="458"/>
      <c r="R224" s="459"/>
      <c r="S224" s="460"/>
      <c r="T224" s="458"/>
      <c r="U224" s="461">
        <v>1</v>
      </c>
      <c r="V224" s="218">
        <f>SUM(J224:L224)*H224</f>
        <v>0</v>
      </c>
      <c r="W224" s="219">
        <f>SUM(M224:O224)*H224</f>
        <v>0</v>
      </c>
      <c r="X224" s="219">
        <f>SUM(P224:R224)*H224</f>
        <v>0</v>
      </c>
      <c r="Y224" s="219">
        <f>SUM(S224:U224)*H224</f>
        <v>0.2</v>
      </c>
      <c r="Z224" s="220">
        <f t="shared" si="3"/>
        <v>0.2</v>
      </c>
      <c r="AA224" s="1878"/>
      <c r="AB224" s="571" t="s">
        <v>562</v>
      </c>
      <c r="AC224" s="1880"/>
      <c r="AD224" s="2085"/>
      <c r="AE224" s="2085"/>
    </row>
    <row r="225" spans="1:31" ht="24.95" customHeight="1" thickBot="1" x14ac:dyDescent="0.25">
      <c r="A225" s="1766"/>
      <c r="B225" s="1861"/>
      <c r="C225" s="1863"/>
      <c r="D225" s="1865"/>
      <c r="E225" s="1865"/>
      <c r="F225" s="1861"/>
      <c r="G225" s="1871"/>
      <c r="H225" s="1859"/>
      <c r="I225" s="252" t="s">
        <v>601</v>
      </c>
      <c r="J225" s="472"/>
      <c r="K225" s="473"/>
      <c r="L225" s="474"/>
      <c r="M225" s="475"/>
      <c r="N225" s="473"/>
      <c r="O225" s="474"/>
      <c r="P225" s="475"/>
      <c r="Q225" s="473"/>
      <c r="R225" s="474"/>
      <c r="S225" s="475"/>
      <c r="T225" s="473"/>
      <c r="U225" s="476"/>
      <c r="V225" s="256">
        <f>SUM(J225:L225)*H224</f>
        <v>0</v>
      </c>
      <c r="W225" s="257">
        <f>SUM(M225:O225)*H224</f>
        <v>0</v>
      </c>
      <c r="X225" s="257">
        <f>SUM(P225:R225)*H224</f>
        <v>0</v>
      </c>
      <c r="Y225" s="257">
        <f>SUM(S225:U225)*H224</f>
        <v>0</v>
      </c>
      <c r="Z225" s="258">
        <f t="shared" si="3"/>
        <v>0</v>
      </c>
      <c r="AA225" s="1879"/>
      <c r="AB225" s="571" t="s">
        <v>562</v>
      </c>
      <c r="AC225" s="1880"/>
      <c r="AD225" s="2086"/>
      <c r="AE225" s="2086"/>
    </row>
    <row r="226" spans="1:31" ht="24.95" customHeight="1" x14ac:dyDescent="0.2">
      <c r="A226" s="1766"/>
      <c r="B226" s="1861"/>
      <c r="C226" s="1862" t="s">
        <v>218</v>
      </c>
      <c r="D226" s="1883" t="s">
        <v>154</v>
      </c>
      <c r="E226" s="1883" t="s">
        <v>151</v>
      </c>
      <c r="F226" s="1883" t="s">
        <v>150</v>
      </c>
      <c r="G226" s="1866" t="s">
        <v>705</v>
      </c>
      <c r="H226" s="1849">
        <v>0.1</v>
      </c>
      <c r="I226" s="224" t="s">
        <v>600</v>
      </c>
      <c r="J226" s="511"/>
      <c r="K226" s="453"/>
      <c r="L226" s="454"/>
      <c r="M226" s="455"/>
      <c r="N226" s="453"/>
      <c r="O226" s="454"/>
      <c r="P226" s="455"/>
      <c r="Q226" s="453"/>
      <c r="R226" s="454"/>
      <c r="S226" s="455"/>
      <c r="T226" s="453"/>
      <c r="U226" s="456">
        <v>1</v>
      </c>
      <c r="V226" s="215">
        <f>SUM(J226:L226)*H226</f>
        <v>0</v>
      </c>
      <c r="W226" s="216">
        <f>SUM(M226:O226)*H226</f>
        <v>0</v>
      </c>
      <c r="X226" s="216">
        <f>SUM(P226:R226)*H226</f>
        <v>0</v>
      </c>
      <c r="Y226" s="216">
        <f>SUM(S226:U226)*H226</f>
        <v>0.1</v>
      </c>
      <c r="Z226" s="217">
        <f t="shared" si="3"/>
        <v>0.1</v>
      </c>
      <c r="AA226" s="1878" t="s">
        <v>42</v>
      </c>
      <c r="AB226" s="571" t="s">
        <v>562</v>
      </c>
      <c r="AC226" s="1796">
        <v>30</v>
      </c>
      <c r="AD226" s="2085"/>
      <c r="AE226" s="2085"/>
    </row>
    <row r="227" spans="1:31" ht="24.95" customHeight="1" x14ac:dyDescent="0.2">
      <c r="A227" s="1766"/>
      <c r="B227" s="1861"/>
      <c r="C227" s="1863"/>
      <c r="D227" s="1884"/>
      <c r="E227" s="1884"/>
      <c r="F227" s="1884"/>
      <c r="G227" s="1857"/>
      <c r="H227" s="1850"/>
      <c r="I227" s="248" t="s">
        <v>601</v>
      </c>
      <c r="J227" s="467"/>
      <c r="K227" s="468"/>
      <c r="L227" s="469"/>
      <c r="M227" s="470"/>
      <c r="N227" s="468"/>
      <c r="O227" s="469"/>
      <c r="P227" s="470"/>
      <c r="Q227" s="468"/>
      <c r="R227" s="469"/>
      <c r="S227" s="470"/>
      <c r="T227" s="468"/>
      <c r="U227" s="471"/>
      <c r="V227" s="249">
        <f>SUM(J227:L227)*H226</f>
        <v>0</v>
      </c>
      <c r="W227" s="250">
        <f>SUM(M227:O227)*H226</f>
        <v>0</v>
      </c>
      <c r="X227" s="250">
        <f>SUM(P227:R227)*H226</f>
        <v>0</v>
      </c>
      <c r="Y227" s="250">
        <f>SUM(S227:U227)*H226</f>
        <v>0</v>
      </c>
      <c r="Z227" s="251">
        <f t="shared" si="3"/>
        <v>0</v>
      </c>
      <c r="AA227" s="1878"/>
      <c r="AB227" s="571" t="s">
        <v>562</v>
      </c>
      <c r="AC227" s="1789"/>
      <c r="AD227" s="2085"/>
      <c r="AE227" s="2085"/>
    </row>
    <row r="228" spans="1:31" ht="24.95" customHeight="1" x14ac:dyDescent="0.2">
      <c r="A228" s="1766"/>
      <c r="B228" s="1861"/>
      <c r="C228" s="1863"/>
      <c r="D228" s="1884"/>
      <c r="E228" s="1884"/>
      <c r="F228" s="1884"/>
      <c r="G228" s="1857" t="s">
        <v>699</v>
      </c>
      <c r="H228" s="1850">
        <v>0.2</v>
      </c>
      <c r="I228" s="593" t="s">
        <v>600</v>
      </c>
      <c r="J228" s="457"/>
      <c r="K228" s="458"/>
      <c r="L228" s="459"/>
      <c r="M228" s="460"/>
      <c r="N228" s="458"/>
      <c r="O228" s="459"/>
      <c r="P228" s="460"/>
      <c r="Q228" s="458"/>
      <c r="R228" s="459"/>
      <c r="S228" s="460"/>
      <c r="T228" s="458"/>
      <c r="U228" s="461">
        <v>1</v>
      </c>
      <c r="V228" s="218">
        <f>SUM(J228:L228)*H228</f>
        <v>0</v>
      </c>
      <c r="W228" s="219">
        <f>SUM(M228:O228)*H228</f>
        <v>0</v>
      </c>
      <c r="X228" s="219">
        <f>SUM(P228:R228)*H228</f>
        <v>0</v>
      </c>
      <c r="Y228" s="219">
        <f>SUM(S228:U228)*H228</f>
        <v>0.2</v>
      </c>
      <c r="Z228" s="220">
        <f t="shared" si="3"/>
        <v>0.2</v>
      </c>
      <c r="AA228" s="1878"/>
      <c r="AB228" s="571" t="s">
        <v>562</v>
      </c>
      <c r="AC228" s="1789"/>
      <c r="AD228" s="2085"/>
      <c r="AE228" s="2085"/>
    </row>
    <row r="229" spans="1:31" ht="24.95" customHeight="1" x14ac:dyDescent="0.2">
      <c r="A229" s="1766"/>
      <c r="B229" s="1861"/>
      <c r="C229" s="1863"/>
      <c r="D229" s="1884"/>
      <c r="E229" s="1884"/>
      <c r="F229" s="1884"/>
      <c r="G229" s="1857"/>
      <c r="H229" s="1850"/>
      <c r="I229" s="248" t="s">
        <v>601</v>
      </c>
      <c r="J229" s="467"/>
      <c r="K229" s="468"/>
      <c r="L229" s="469"/>
      <c r="M229" s="470"/>
      <c r="N229" s="468"/>
      <c r="O229" s="469"/>
      <c r="P229" s="470"/>
      <c r="Q229" s="468"/>
      <c r="R229" s="469"/>
      <c r="S229" s="470"/>
      <c r="T229" s="468"/>
      <c r="U229" s="471"/>
      <c r="V229" s="249">
        <f>SUM(J229:L229)*H228</f>
        <v>0</v>
      </c>
      <c r="W229" s="250">
        <f>SUM(M229:O229)*H228</f>
        <v>0</v>
      </c>
      <c r="X229" s="250">
        <f>SUM(P229:R229)*H228</f>
        <v>0</v>
      </c>
      <c r="Y229" s="250">
        <f>SUM(S229:U229)*H228</f>
        <v>0</v>
      </c>
      <c r="Z229" s="251">
        <f t="shared" si="3"/>
        <v>0</v>
      </c>
      <c r="AA229" s="1878"/>
      <c r="AB229" s="571" t="s">
        <v>562</v>
      </c>
      <c r="AC229" s="1789"/>
      <c r="AD229" s="2085"/>
      <c r="AE229" s="2085"/>
    </row>
    <row r="230" spans="1:31" ht="24.95" customHeight="1" x14ac:dyDescent="0.2">
      <c r="A230" s="1766"/>
      <c r="B230" s="1861"/>
      <c r="C230" s="1863"/>
      <c r="D230" s="1884"/>
      <c r="E230" s="1884"/>
      <c r="F230" s="1884"/>
      <c r="G230" s="1857" t="s">
        <v>706</v>
      </c>
      <c r="H230" s="1850">
        <v>0.3</v>
      </c>
      <c r="I230" s="593" t="s">
        <v>600</v>
      </c>
      <c r="J230" s="457"/>
      <c r="K230" s="458"/>
      <c r="L230" s="459"/>
      <c r="M230" s="460"/>
      <c r="N230" s="458"/>
      <c r="O230" s="459"/>
      <c r="P230" s="460"/>
      <c r="Q230" s="458"/>
      <c r="R230" s="459"/>
      <c r="S230" s="460"/>
      <c r="T230" s="458"/>
      <c r="U230" s="461">
        <v>1</v>
      </c>
      <c r="V230" s="218">
        <f>SUM(J230:L230)*H230</f>
        <v>0</v>
      </c>
      <c r="W230" s="219">
        <f>SUM(M230:O230)*H230</f>
        <v>0</v>
      </c>
      <c r="X230" s="219">
        <f>SUM(P230:R230)*H230</f>
        <v>0</v>
      </c>
      <c r="Y230" s="219">
        <f>SUM(S230:U230)*H230</f>
        <v>0.3</v>
      </c>
      <c r="Z230" s="220">
        <f t="shared" si="3"/>
        <v>0.3</v>
      </c>
      <c r="AA230" s="1878"/>
      <c r="AB230" s="571" t="s">
        <v>562</v>
      </c>
      <c r="AC230" s="1789"/>
      <c r="AD230" s="2085"/>
      <c r="AE230" s="2085"/>
    </row>
    <row r="231" spans="1:31" ht="24.95" customHeight="1" x14ac:dyDescent="0.2">
      <c r="A231" s="1766"/>
      <c r="B231" s="1861"/>
      <c r="C231" s="1863"/>
      <c r="D231" s="1884"/>
      <c r="E231" s="1884"/>
      <c r="F231" s="1884"/>
      <c r="G231" s="1857"/>
      <c r="H231" s="1850"/>
      <c r="I231" s="248" t="s">
        <v>601</v>
      </c>
      <c r="J231" s="467"/>
      <c r="K231" s="468"/>
      <c r="L231" s="469"/>
      <c r="M231" s="470"/>
      <c r="N231" s="468"/>
      <c r="O231" s="469"/>
      <c r="P231" s="470"/>
      <c r="Q231" s="468"/>
      <c r="R231" s="469"/>
      <c r="S231" s="470"/>
      <c r="T231" s="468"/>
      <c r="U231" s="471"/>
      <c r="V231" s="249">
        <f>SUM(J231:L231)*H230</f>
        <v>0</v>
      </c>
      <c r="W231" s="250">
        <f>SUM(M231:O231)*H230</f>
        <v>0</v>
      </c>
      <c r="X231" s="250">
        <f>SUM(P231:R231)*H230</f>
        <v>0</v>
      </c>
      <c r="Y231" s="250">
        <f>SUM(S231:U231)*H230</f>
        <v>0</v>
      </c>
      <c r="Z231" s="251">
        <f t="shared" si="3"/>
        <v>0</v>
      </c>
      <c r="AA231" s="1878"/>
      <c r="AB231" s="571" t="s">
        <v>562</v>
      </c>
      <c r="AC231" s="1789"/>
      <c r="AD231" s="2085"/>
      <c r="AE231" s="2085"/>
    </row>
    <row r="232" spans="1:31" ht="24.95" customHeight="1" x14ac:dyDescent="0.2">
      <c r="A232" s="1766"/>
      <c r="B232" s="1861"/>
      <c r="C232" s="1863"/>
      <c r="D232" s="1884"/>
      <c r="E232" s="1884"/>
      <c r="F232" s="1884"/>
      <c r="G232" s="1857" t="s">
        <v>707</v>
      </c>
      <c r="H232" s="1850">
        <v>0.4</v>
      </c>
      <c r="I232" s="593" t="s">
        <v>600</v>
      </c>
      <c r="J232" s="457"/>
      <c r="K232" s="458"/>
      <c r="L232" s="459"/>
      <c r="M232" s="460"/>
      <c r="N232" s="458"/>
      <c r="O232" s="459"/>
      <c r="P232" s="460"/>
      <c r="Q232" s="458"/>
      <c r="R232" s="459"/>
      <c r="S232" s="460"/>
      <c r="T232" s="458"/>
      <c r="U232" s="461">
        <v>1</v>
      </c>
      <c r="V232" s="218">
        <f>SUM(J232:L232)*H232</f>
        <v>0</v>
      </c>
      <c r="W232" s="219">
        <f>SUM(M232:O232)*H232</f>
        <v>0</v>
      </c>
      <c r="X232" s="219">
        <f>SUM(P232:R232)*H232</f>
        <v>0</v>
      </c>
      <c r="Y232" s="219">
        <f>SUM(S232:U232)*H232</f>
        <v>0.4</v>
      </c>
      <c r="Z232" s="220">
        <f t="shared" si="3"/>
        <v>0.4</v>
      </c>
      <c r="AA232" s="1878"/>
      <c r="AB232" s="571" t="s">
        <v>562</v>
      </c>
      <c r="AC232" s="1789"/>
      <c r="AD232" s="2085"/>
      <c r="AE232" s="2085"/>
    </row>
    <row r="233" spans="1:31" ht="24.95" customHeight="1" thickBot="1" x14ac:dyDescent="0.25">
      <c r="A233" s="1766"/>
      <c r="B233" s="1861"/>
      <c r="C233" s="1863"/>
      <c r="D233" s="1885"/>
      <c r="E233" s="1885"/>
      <c r="F233" s="1885"/>
      <c r="G233" s="1871"/>
      <c r="H233" s="1859"/>
      <c r="I233" s="252" t="s">
        <v>601</v>
      </c>
      <c r="J233" s="472"/>
      <c r="K233" s="473"/>
      <c r="L233" s="474"/>
      <c r="M233" s="475"/>
      <c r="N233" s="473"/>
      <c r="O233" s="474"/>
      <c r="P233" s="475"/>
      <c r="Q233" s="473"/>
      <c r="R233" s="474"/>
      <c r="S233" s="475"/>
      <c r="T233" s="473"/>
      <c r="U233" s="476"/>
      <c r="V233" s="256">
        <f>SUM(J233:L233)*H232</f>
        <v>0</v>
      </c>
      <c r="W233" s="257">
        <f>SUM(M233:O233)*H232</f>
        <v>0</v>
      </c>
      <c r="X233" s="257">
        <f>SUM(P233:R233)*H232</f>
        <v>0</v>
      </c>
      <c r="Y233" s="257">
        <f>SUM(S233:U233)*H232</f>
        <v>0</v>
      </c>
      <c r="Z233" s="258">
        <f t="shared" si="3"/>
        <v>0</v>
      </c>
      <c r="AA233" s="1878"/>
      <c r="AB233" s="571" t="s">
        <v>562</v>
      </c>
      <c r="AC233" s="1797"/>
      <c r="AD233" s="2085"/>
      <c r="AE233" s="2085"/>
    </row>
    <row r="234" spans="1:31" ht="24.95" customHeight="1" x14ac:dyDescent="0.2">
      <c r="A234" s="1766"/>
      <c r="B234" s="1861"/>
      <c r="C234" s="1863"/>
      <c r="D234" s="1884" t="s">
        <v>219</v>
      </c>
      <c r="E234" s="1884" t="s">
        <v>71</v>
      </c>
      <c r="F234" s="1884" t="s">
        <v>445</v>
      </c>
      <c r="G234" s="1866" t="s">
        <v>705</v>
      </c>
      <c r="H234" s="1849">
        <v>0.1</v>
      </c>
      <c r="I234" s="224" t="s">
        <v>600</v>
      </c>
      <c r="J234" s="452"/>
      <c r="K234" s="453"/>
      <c r="L234" s="454"/>
      <c r="M234" s="455"/>
      <c r="N234" s="453"/>
      <c r="O234" s="454"/>
      <c r="P234" s="455"/>
      <c r="Q234" s="453"/>
      <c r="R234" s="454"/>
      <c r="S234" s="455"/>
      <c r="T234" s="453"/>
      <c r="U234" s="456">
        <v>1</v>
      </c>
      <c r="V234" s="215">
        <f>SUM(J234:L234)*H234</f>
        <v>0</v>
      </c>
      <c r="W234" s="216">
        <f>SUM(M234:O234)*H234</f>
        <v>0</v>
      </c>
      <c r="X234" s="216">
        <f>SUM(P234:R234)*H234</f>
        <v>0</v>
      </c>
      <c r="Y234" s="216">
        <f>SUM(S234:U234)*H234</f>
        <v>0.1</v>
      </c>
      <c r="Z234" s="217">
        <f t="shared" si="3"/>
        <v>0.1</v>
      </c>
      <c r="AA234" s="1878"/>
      <c r="AB234" s="571" t="s">
        <v>562</v>
      </c>
      <c r="AC234" s="1789">
        <v>31</v>
      </c>
      <c r="AD234" s="2085"/>
      <c r="AE234" s="2085"/>
    </row>
    <row r="235" spans="1:31" ht="24.95" customHeight="1" x14ac:dyDescent="0.2">
      <c r="A235" s="1766"/>
      <c r="B235" s="1861"/>
      <c r="C235" s="1863"/>
      <c r="D235" s="1884"/>
      <c r="E235" s="1884"/>
      <c r="F235" s="1884"/>
      <c r="G235" s="1857"/>
      <c r="H235" s="1850"/>
      <c r="I235" s="248" t="s">
        <v>601</v>
      </c>
      <c r="J235" s="467"/>
      <c r="K235" s="468"/>
      <c r="L235" s="469"/>
      <c r="M235" s="470"/>
      <c r="N235" s="468"/>
      <c r="O235" s="469"/>
      <c r="P235" s="470"/>
      <c r="Q235" s="468"/>
      <c r="R235" s="469"/>
      <c r="S235" s="470"/>
      <c r="T235" s="468"/>
      <c r="U235" s="471"/>
      <c r="V235" s="249">
        <f>SUM(J235:L235)*H234</f>
        <v>0</v>
      </c>
      <c r="W235" s="250">
        <f>SUM(M235:O235)*H234</f>
        <v>0</v>
      </c>
      <c r="X235" s="250">
        <f>SUM(P235:R235)*H234</f>
        <v>0</v>
      </c>
      <c r="Y235" s="250">
        <f>SUM(S235:U235)*H234</f>
        <v>0</v>
      </c>
      <c r="Z235" s="251">
        <f t="shared" si="3"/>
        <v>0</v>
      </c>
      <c r="AA235" s="1878"/>
      <c r="AB235" s="571" t="s">
        <v>562</v>
      </c>
      <c r="AC235" s="1789"/>
      <c r="AD235" s="2085"/>
      <c r="AE235" s="2085"/>
    </row>
    <row r="236" spans="1:31" ht="24.95" customHeight="1" x14ac:dyDescent="0.2">
      <c r="A236" s="1766"/>
      <c r="B236" s="1861"/>
      <c r="C236" s="1863"/>
      <c r="D236" s="1884"/>
      <c r="E236" s="1884"/>
      <c r="F236" s="1884"/>
      <c r="G236" s="1857" t="s">
        <v>699</v>
      </c>
      <c r="H236" s="1850">
        <v>0.2</v>
      </c>
      <c r="I236" s="593" t="s">
        <v>600</v>
      </c>
      <c r="J236" s="457"/>
      <c r="K236" s="458"/>
      <c r="L236" s="459"/>
      <c r="M236" s="460"/>
      <c r="N236" s="458"/>
      <c r="O236" s="459"/>
      <c r="P236" s="460"/>
      <c r="Q236" s="458"/>
      <c r="R236" s="459"/>
      <c r="S236" s="460"/>
      <c r="T236" s="458"/>
      <c r="U236" s="461">
        <v>1</v>
      </c>
      <c r="V236" s="218">
        <f>SUM(J236:L236)*H236</f>
        <v>0</v>
      </c>
      <c r="W236" s="219">
        <f>SUM(M236:O236)*H236</f>
        <v>0</v>
      </c>
      <c r="X236" s="219">
        <f>SUM(P236:R236)*H236</f>
        <v>0</v>
      </c>
      <c r="Y236" s="219">
        <f>SUM(S236:U236)*H236</f>
        <v>0.2</v>
      </c>
      <c r="Z236" s="220">
        <f t="shared" si="3"/>
        <v>0.2</v>
      </c>
      <c r="AA236" s="1878"/>
      <c r="AB236" s="571" t="s">
        <v>562</v>
      </c>
      <c r="AC236" s="1789"/>
      <c r="AD236" s="2085"/>
      <c r="AE236" s="2085"/>
    </row>
    <row r="237" spans="1:31" ht="24.95" customHeight="1" x14ac:dyDescent="0.2">
      <c r="A237" s="1766"/>
      <c r="B237" s="1861"/>
      <c r="C237" s="1863"/>
      <c r="D237" s="1884"/>
      <c r="E237" s="1884"/>
      <c r="F237" s="1884"/>
      <c r="G237" s="1857"/>
      <c r="H237" s="1850"/>
      <c r="I237" s="248" t="s">
        <v>601</v>
      </c>
      <c r="J237" s="467"/>
      <c r="K237" s="468"/>
      <c r="L237" s="469"/>
      <c r="M237" s="470"/>
      <c r="N237" s="468"/>
      <c r="O237" s="469"/>
      <c r="P237" s="470"/>
      <c r="Q237" s="468"/>
      <c r="R237" s="469"/>
      <c r="S237" s="470"/>
      <c r="T237" s="468"/>
      <c r="U237" s="471"/>
      <c r="V237" s="249">
        <f>SUM(J237:L237)*H236</f>
        <v>0</v>
      </c>
      <c r="W237" s="250">
        <f>SUM(M237:O237)*H236</f>
        <v>0</v>
      </c>
      <c r="X237" s="250">
        <f>SUM(P237:R237)*H236</f>
        <v>0</v>
      </c>
      <c r="Y237" s="250">
        <f>SUM(S237:U237)*H236</f>
        <v>0</v>
      </c>
      <c r="Z237" s="251">
        <f t="shared" si="3"/>
        <v>0</v>
      </c>
      <c r="AA237" s="1878"/>
      <c r="AB237" s="571" t="s">
        <v>562</v>
      </c>
      <c r="AC237" s="1789"/>
      <c r="AD237" s="2085"/>
      <c r="AE237" s="2085"/>
    </row>
    <row r="238" spans="1:31" ht="24.95" customHeight="1" x14ac:dyDescent="0.2">
      <c r="A238" s="1766"/>
      <c r="B238" s="1861"/>
      <c r="C238" s="1863"/>
      <c r="D238" s="1884"/>
      <c r="E238" s="1884"/>
      <c r="F238" s="1884"/>
      <c r="G238" s="1857" t="s">
        <v>700</v>
      </c>
      <c r="H238" s="1850">
        <v>0.3</v>
      </c>
      <c r="I238" s="593" t="s">
        <v>600</v>
      </c>
      <c r="J238" s="457"/>
      <c r="K238" s="458"/>
      <c r="L238" s="459"/>
      <c r="M238" s="460"/>
      <c r="N238" s="458"/>
      <c r="O238" s="459"/>
      <c r="P238" s="460"/>
      <c r="Q238" s="458"/>
      <c r="R238" s="459"/>
      <c r="S238" s="460"/>
      <c r="T238" s="458"/>
      <c r="U238" s="461">
        <v>1</v>
      </c>
      <c r="V238" s="218">
        <f>SUM(J238:L238)*H238</f>
        <v>0</v>
      </c>
      <c r="W238" s="219">
        <f>SUM(M238:O238)*H238</f>
        <v>0</v>
      </c>
      <c r="X238" s="219">
        <f>SUM(P238:R238)*H238</f>
        <v>0</v>
      </c>
      <c r="Y238" s="219">
        <f>SUM(S238:U238)*H238</f>
        <v>0.3</v>
      </c>
      <c r="Z238" s="220">
        <f t="shared" si="3"/>
        <v>0.3</v>
      </c>
      <c r="AA238" s="1878"/>
      <c r="AB238" s="571" t="s">
        <v>562</v>
      </c>
      <c r="AC238" s="1789"/>
      <c r="AD238" s="2085"/>
      <c r="AE238" s="2085"/>
    </row>
    <row r="239" spans="1:31" ht="24.95" customHeight="1" x14ac:dyDescent="0.2">
      <c r="A239" s="1766"/>
      <c r="B239" s="1861"/>
      <c r="C239" s="1863"/>
      <c r="D239" s="1884"/>
      <c r="E239" s="1884"/>
      <c r="F239" s="1884"/>
      <c r="G239" s="1857"/>
      <c r="H239" s="1850"/>
      <c r="I239" s="248" t="s">
        <v>601</v>
      </c>
      <c r="J239" s="467"/>
      <c r="K239" s="468"/>
      <c r="L239" s="469"/>
      <c r="M239" s="470"/>
      <c r="N239" s="468"/>
      <c r="O239" s="469"/>
      <c r="P239" s="470"/>
      <c r="Q239" s="468"/>
      <c r="R239" s="469"/>
      <c r="S239" s="470"/>
      <c r="T239" s="468"/>
      <c r="U239" s="471"/>
      <c r="V239" s="249">
        <f>SUM(J239:L239)*H238</f>
        <v>0</v>
      </c>
      <c r="W239" s="250">
        <f>SUM(M239:O239)*H238</f>
        <v>0</v>
      </c>
      <c r="X239" s="250">
        <f>SUM(P239:R239)*H238</f>
        <v>0</v>
      </c>
      <c r="Y239" s="250">
        <f>SUM(S239:U239)*H238</f>
        <v>0</v>
      </c>
      <c r="Z239" s="251">
        <f t="shared" si="3"/>
        <v>0</v>
      </c>
      <c r="AA239" s="1878"/>
      <c r="AB239" s="571" t="s">
        <v>562</v>
      </c>
      <c r="AC239" s="1789"/>
      <c r="AD239" s="2085"/>
      <c r="AE239" s="2085"/>
    </row>
    <row r="240" spans="1:31" ht="24.95" customHeight="1" x14ac:dyDescent="0.2">
      <c r="A240" s="1766"/>
      <c r="B240" s="1861"/>
      <c r="C240" s="1863"/>
      <c r="D240" s="1884"/>
      <c r="E240" s="1884"/>
      <c r="F240" s="1884"/>
      <c r="G240" s="1857" t="s">
        <v>708</v>
      </c>
      <c r="H240" s="1850">
        <v>0.4</v>
      </c>
      <c r="I240" s="593" t="s">
        <v>600</v>
      </c>
      <c r="J240" s="457"/>
      <c r="K240" s="458"/>
      <c r="L240" s="459"/>
      <c r="M240" s="460"/>
      <c r="N240" s="458"/>
      <c r="O240" s="459"/>
      <c r="P240" s="460"/>
      <c r="Q240" s="458"/>
      <c r="R240" s="459"/>
      <c r="S240" s="460"/>
      <c r="T240" s="458"/>
      <c r="U240" s="461">
        <v>1</v>
      </c>
      <c r="V240" s="218">
        <f>SUM(J240:L240)*H240</f>
        <v>0</v>
      </c>
      <c r="W240" s="219">
        <f>SUM(M240:O240)*H240</f>
        <v>0</v>
      </c>
      <c r="X240" s="219">
        <f>SUM(P240:R240)*H240</f>
        <v>0</v>
      </c>
      <c r="Y240" s="219">
        <f>SUM(S240:U240)*H240</f>
        <v>0.4</v>
      </c>
      <c r="Z240" s="220">
        <f t="shared" si="3"/>
        <v>0.4</v>
      </c>
      <c r="AA240" s="1878"/>
      <c r="AB240" s="571" t="s">
        <v>562</v>
      </c>
      <c r="AC240" s="1789"/>
      <c r="AD240" s="2085"/>
      <c r="AE240" s="2085"/>
    </row>
    <row r="241" spans="1:31" ht="24.95" customHeight="1" thickBot="1" x14ac:dyDescent="0.25">
      <c r="A241" s="1766"/>
      <c r="B241" s="1861"/>
      <c r="C241" s="1863"/>
      <c r="D241" s="1885"/>
      <c r="E241" s="1885"/>
      <c r="F241" s="1885"/>
      <c r="G241" s="1871"/>
      <c r="H241" s="1859"/>
      <c r="I241" s="252" t="s">
        <v>601</v>
      </c>
      <c r="J241" s="472"/>
      <c r="K241" s="473"/>
      <c r="L241" s="474"/>
      <c r="M241" s="475"/>
      <c r="N241" s="473"/>
      <c r="O241" s="474"/>
      <c r="P241" s="475"/>
      <c r="Q241" s="473"/>
      <c r="R241" s="474"/>
      <c r="S241" s="475"/>
      <c r="T241" s="473"/>
      <c r="U241" s="476"/>
      <c r="V241" s="256">
        <f>SUM(J241:L241)*H240</f>
        <v>0</v>
      </c>
      <c r="W241" s="257">
        <f>SUM(M241:O241)*H240</f>
        <v>0</v>
      </c>
      <c r="X241" s="257">
        <f>SUM(P241:R241)*H240</f>
        <v>0</v>
      </c>
      <c r="Y241" s="257">
        <f>SUM(S241:U241)*H240</f>
        <v>0</v>
      </c>
      <c r="Z241" s="258">
        <f t="shared" si="3"/>
        <v>0</v>
      </c>
      <c r="AA241" s="1878"/>
      <c r="AB241" s="571" t="s">
        <v>562</v>
      </c>
      <c r="AC241" s="1789"/>
      <c r="AD241" s="2085"/>
      <c r="AE241" s="2085"/>
    </row>
    <row r="242" spans="1:31" ht="24.95" customHeight="1" x14ac:dyDescent="0.2">
      <c r="A242" s="1766"/>
      <c r="B242" s="1861"/>
      <c r="C242" s="1867" t="s">
        <v>18</v>
      </c>
      <c r="D242" s="1870" t="s">
        <v>396</v>
      </c>
      <c r="E242" s="1870" t="s">
        <v>222</v>
      </c>
      <c r="F242" s="1870" t="s">
        <v>996</v>
      </c>
      <c r="G242" s="1866" t="s">
        <v>709</v>
      </c>
      <c r="H242" s="1849">
        <v>0.15</v>
      </c>
      <c r="I242" s="224" t="s">
        <v>600</v>
      </c>
      <c r="J242" s="452"/>
      <c r="K242" s="453"/>
      <c r="L242" s="454">
        <v>0.4</v>
      </c>
      <c r="M242" s="455"/>
      <c r="N242" s="453"/>
      <c r="O242" s="454">
        <v>0.8</v>
      </c>
      <c r="P242" s="455"/>
      <c r="Q242" s="453"/>
      <c r="R242" s="454">
        <v>1</v>
      </c>
      <c r="S242" s="455"/>
      <c r="T242" s="453"/>
      <c r="U242" s="456">
        <v>1</v>
      </c>
      <c r="V242" s="215">
        <f>SUM(J242:L242)*H242</f>
        <v>0.06</v>
      </c>
      <c r="W242" s="216">
        <f>SUM(M242:O242)*H242</f>
        <v>0.12</v>
      </c>
      <c r="X242" s="216">
        <f>SUM(P242:R242)*H242</f>
        <v>0.15</v>
      </c>
      <c r="Y242" s="216">
        <f>SUM(S242:U242)*H242</f>
        <v>0.15</v>
      </c>
      <c r="Z242" s="217">
        <f t="shared" si="3"/>
        <v>0.15</v>
      </c>
      <c r="AA242" s="1881" t="s">
        <v>4</v>
      </c>
      <c r="AB242" s="570" t="s">
        <v>564</v>
      </c>
      <c r="AC242" s="1796">
        <v>32</v>
      </c>
      <c r="AD242" s="2087" t="s">
        <v>1022</v>
      </c>
      <c r="AE242" s="2087" t="s">
        <v>1022</v>
      </c>
    </row>
    <row r="243" spans="1:31" ht="24.95" customHeight="1" x14ac:dyDescent="0.2">
      <c r="A243" s="1766"/>
      <c r="B243" s="1861"/>
      <c r="C243" s="1868"/>
      <c r="D243" s="1870"/>
      <c r="E243" s="1870"/>
      <c r="F243" s="1870"/>
      <c r="G243" s="1857"/>
      <c r="H243" s="1850"/>
      <c r="I243" s="248" t="s">
        <v>601</v>
      </c>
      <c r="J243" s="467"/>
      <c r="K243" s="468"/>
      <c r="L243" s="469">
        <v>0.5</v>
      </c>
      <c r="M243" s="470"/>
      <c r="N243" s="468"/>
      <c r="O243" s="469"/>
      <c r="P243" s="470"/>
      <c r="Q243" s="468"/>
      <c r="R243" s="469"/>
      <c r="S243" s="470"/>
      <c r="T243" s="468"/>
      <c r="U243" s="471"/>
      <c r="V243" s="249">
        <f>SUM(J243:L243)*H242</f>
        <v>7.4999999999999997E-2</v>
      </c>
      <c r="W243" s="250">
        <f>SUM(M243:O243)*H242</f>
        <v>0</v>
      </c>
      <c r="X243" s="250">
        <f>SUM(P243:R243)*H242</f>
        <v>0</v>
      </c>
      <c r="Y243" s="250">
        <f>SUM(S243:U243)*H242</f>
        <v>0</v>
      </c>
      <c r="Z243" s="251">
        <f t="shared" si="3"/>
        <v>7.4999999999999997E-2</v>
      </c>
      <c r="AA243" s="1878"/>
      <c r="AB243" s="571" t="s">
        <v>564</v>
      </c>
      <c r="AC243" s="1789"/>
      <c r="AD243" s="2085"/>
      <c r="AE243" s="2085"/>
    </row>
    <row r="244" spans="1:31" ht="24.95" customHeight="1" x14ac:dyDescent="0.2">
      <c r="A244" s="1766"/>
      <c r="B244" s="1861"/>
      <c r="C244" s="1868"/>
      <c r="D244" s="1870"/>
      <c r="E244" s="1870"/>
      <c r="F244" s="1870"/>
      <c r="G244" s="1857" t="s">
        <v>710</v>
      </c>
      <c r="H244" s="1850">
        <v>0.2</v>
      </c>
      <c r="I244" s="593" t="s">
        <v>600</v>
      </c>
      <c r="J244" s="457"/>
      <c r="K244" s="458"/>
      <c r="L244" s="459"/>
      <c r="M244" s="460"/>
      <c r="N244" s="458"/>
      <c r="O244" s="459">
        <v>0.5</v>
      </c>
      <c r="P244" s="460"/>
      <c r="Q244" s="458"/>
      <c r="R244" s="459">
        <v>1</v>
      </c>
      <c r="S244" s="460"/>
      <c r="T244" s="458"/>
      <c r="U244" s="461">
        <v>1</v>
      </c>
      <c r="V244" s="218">
        <f>SUM(J244:L244)*H244</f>
        <v>0</v>
      </c>
      <c r="W244" s="219">
        <f>SUM(M244:O244)*H244</f>
        <v>0.1</v>
      </c>
      <c r="X244" s="219">
        <f>SUM(P244:R244)*H244</f>
        <v>0.2</v>
      </c>
      <c r="Y244" s="219">
        <f>SUM(S244:U244)*H244</f>
        <v>0.2</v>
      </c>
      <c r="Z244" s="220">
        <f t="shared" si="3"/>
        <v>0.2</v>
      </c>
      <c r="AA244" s="1878"/>
      <c r="AB244" s="571" t="s">
        <v>564</v>
      </c>
      <c r="AC244" s="1789"/>
      <c r="AD244" s="2085"/>
      <c r="AE244" s="2085"/>
    </row>
    <row r="245" spans="1:31" ht="24.95" customHeight="1" x14ac:dyDescent="0.2">
      <c r="A245" s="1766"/>
      <c r="B245" s="1861"/>
      <c r="C245" s="1868"/>
      <c r="D245" s="1870"/>
      <c r="E245" s="1870"/>
      <c r="F245" s="1870"/>
      <c r="G245" s="1857"/>
      <c r="H245" s="1850"/>
      <c r="I245" s="248" t="s">
        <v>601</v>
      </c>
      <c r="J245" s="467"/>
      <c r="K245" s="468"/>
      <c r="L245" s="469"/>
      <c r="M245" s="470"/>
      <c r="N245" s="468"/>
      <c r="O245" s="469"/>
      <c r="P245" s="470"/>
      <c r="Q245" s="468"/>
      <c r="R245" s="469"/>
      <c r="S245" s="470"/>
      <c r="T245" s="468"/>
      <c r="U245" s="471"/>
      <c r="V245" s="249">
        <f>SUM(J245:L245)*H244</f>
        <v>0</v>
      </c>
      <c r="W245" s="250">
        <f>SUM(M245:O245)*H244</f>
        <v>0</v>
      </c>
      <c r="X245" s="250">
        <f>SUM(P245:R245)*H244</f>
        <v>0</v>
      </c>
      <c r="Y245" s="250">
        <f>SUM(S245:U245)*H244</f>
        <v>0</v>
      </c>
      <c r="Z245" s="251">
        <f t="shared" si="3"/>
        <v>0</v>
      </c>
      <c r="AA245" s="1878"/>
      <c r="AB245" s="571" t="s">
        <v>564</v>
      </c>
      <c r="AC245" s="1789"/>
      <c r="AD245" s="2085"/>
      <c r="AE245" s="2085"/>
    </row>
    <row r="246" spans="1:31" ht="24.95" customHeight="1" x14ac:dyDescent="0.2">
      <c r="A246" s="1766"/>
      <c r="B246" s="1861"/>
      <c r="C246" s="1868"/>
      <c r="D246" s="1870"/>
      <c r="E246" s="1870"/>
      <c r="F246" s="1870"/>
      <c r="G246" s="1857" t="s">
        <v>711</v>
      </c>
      <c r="H246" s="1850">
        <v>0.25</v>
      </c>
      <c r="I246" s="593" t="s">
        <v>600</v>
      </c>
      <c r="J246" s="457"/>
      <c r="K246" s="458"/>
      <c r="L246" s="459"/>
      <c r="M246" s="460"/>
      <c r="N246" s="458"/>
      <c r="O246" s="459">
        <v>0.3</v>
      </c>
      <c r="P246" s="460"/>
      <c r="Q246" s="458"/>
      <c r="R246" s="459">
        <v>1</v>
      </c>
      <c r="S246" s="460"/>
      <c r="T246" s="458"/>
      <c r="U246" s="461">
        <v>1</v>
      </c>
      <c r="V246" s="218">
        <f>SUM(J246:L246)*H246</f>
        <v>0</v>
      </c>
      <c r="W246" s="219">
        <f>SUM(M246:O246)*H246</f>
        <v>7.4999999999999997E-2</v>
      </c>
      <c r="X246" s="219">
        <f>SUM(P246:R246)*H246</f>
        <v>0.25</v>
      </c>
      <c r="Y246" s="219">
        <f>SUM(S246:U246)*H246</f>
        <v>0.25</v>
      </c>
      <c r="Z246" s="220">
        <f t="shared" si="3"/>
        <v>0.25</v>
      </c>
      <c r="AA246" s="1878"/>
      <c r="AB246" s="571" t="s">
        <v>564</v>
      </c>
      <c r="AC246" s="1789"/>
      <c r="AD246" s="2085"/>
      <c r="AE246" s="2085"/>
    </row>
    <row r="247" spans="1:31" ht="24.95" customHeight="1" x14ac:dyDescent="0.2">
      <c r="A247" s="1766"/>
      <c r="B247" s="1861"/>
      <c r="C247" s="1868"/>
      <c r="D247" s="1870"/>
      <c r="E247" s="1870"/>
      <c r="F247" s="1870"/>
      <c r="G247" s="1857"/>
      <c r="H247" s="1850"/>
      <c r="I247" s="248" t="s">
        <v>601</v>
      </c>
      <c r="J247" s="467"/>
      <c r="K247" s="468"/>
      <c r="L247" s="469"/>
      <c r="M247" s="470"/>
      <c r="N247" s="468"/>
      <c r="O247" s="469"/>
      <c r="P247" s="470"/>
      <c r="Q247" s="468"/>
      <c r="R247" s="469"/>
      <c r="S247" s="470"/>
      <c r="T247" s="468"/>
      <c r="U247" s="471"/>
      <c r="V247" s="249">
        <f>SUM(J247:L247)*H246</f>
        <v>0</v>
      </c>
      <c r="W247" s="250">
        <f>SUM(M247:O247)*H246</f>
        <v>0</v>
      </c>
      <c r="X247" s="250">
        <f>SUM(P247:R247)*H246</f>
        <v>0</v>
      </c>
      <c r="Y247" s="250">
        <f>SUM(S247:U247)*H246</f>
        <v>0</v>
      </c>
      <c r="Z247" s="251">
        <f t="shared" si="3"/>
        <v>0</v>
      </c>
      <c r="AA247" s="1878"/>
      <c r="AB247" s="571" t="s">
        <v>564</v>
      </c>
      <c r="AC247" s="1789"/>
      <c r="AD247" s="2085"/>
      <c r="AE247" s="2085"/>
    </row>
    <row r="248" spans="1:31" ht="24.95" customHeight="1" x14ac:dyDescent="0.2">
      <c r="A248" s="1766"/>
      <c r="B248" s="1861"/>
      <c r="C248" s="1868"/>
      <c r="D248" s="1870"/>
      <c r="E248" s="1870"/>
      <c r="F248" s="1870"/>
      <c r="G248" s="1857" t="s">
        <v>997</v>
      </c>
      <c r="H248" s="1850">
        <v>0.4</v>
      </c>
      <c r="I248" s="593" t="s">
        <v>600</v>
      </c>
      <c r="J248" s="457"/>
      <c r="K248" s="458"/>
      <c r="L248" s="459"/>
      <c r="M248" s="460"/>
      <c r="N248" s="458"/>
      <c r="O248" s="459"/>
      <c r="P248" s="460"/>
      <c r="Q248" s="458"/>
      <c r="R248" s="459">
        <v>0.4</v>
      </c>
      <c r="S248" s="460"/>
      <c r="T248" s="458"/>
      <c r="U248" s="461">
        <v>1</v>
      </c>
      <c r="V248" s="218">
        <f>SUM(J248:L248)*H248</f>
        <v>0</v>
      </c>
      <c r="W248" s="219">
        <f>SUM(M248:O248)*H248</f>
        <v>0</v>
      </c>
      <c r="X248" s="219">
        <f>SUM(P248:R248)*H248</f>
        <v>0.16000000000000003</v>
      </c>
      <c r="Y248" s="219">
        <f>SUM(S248:U248)*H248</f>
        <v>0.4</v>
      </c>
      <c r="Z248" s="220">
        <f t="shared" si="3"/>
        <v>0.4</v>
      </c>
      <c r="AA248" s="1878"/>
      <c r="AB248" s="571" t="s">
        <v>564</v>
      </c>
      <c r="AC248" s="1789"/>
      <c r="AD248" s="2085"/>
      <c r="AE248" s="2085"/>
    </row>
    <row r="249" spans="1:31" ht="24.95" customHeight="1" x14ac:dyDescent="0.2">
      <c r="A249" s="1766"/>
      <c r="B249" s="1861"/>
      <c r="C249" s="1868"/>
      <c r="D249" s="1870"/>
      <c r="E249" s="1870"/>
      <c r="F249" s="1870"/>
      <c r="G249" s="1857"/>
      <c r="H249" s="1850"/>
      <c r="I249" s="248" t="s">
        <v>601</v>
      </c>
      <c r="J249" s="467"/>
      <c r="K249" s="468"/>
      <c r="L249" s="469"/>
      <c r="M249" s="470"/>
      <c r="N249" s="468"/>
      <c r="O249" s="469"/>
      <c r="P249" s="470"/>
      <c r="Q249" s="468"/>
      <c r="R249" s="469"/>
      <c r="S249" s="470"/>
      <c r="T249" s="468"/>
      <c r="U249" s="471"/>
      <c r="V249" s="249">
        <f>SUM(J249:L249)*H248</f>
        <v>0</v>
      </c>
      <c r="W249" s="250">
        <f>SUM(M249:O249)*H248</f>
        <v>0</v>
      </c>
      <c r="X249" s="250">
        <f>SUM(P249:R249)*H248</f>
        <v>0</v>
      </c>
      <c r="Y249" s="250">
        <f>SUM(S249:U249)*H248</f>
        <v>0</v>
      </c>
      <c r="Z249" s="251">
        <f t="shared" si="3"/>
        <v>0</v>
      </c>
      <c r="AA249" s="1878"/>
      <c r="AB249" s="571" t="s">
        <v>564</v>
      </c>
      <c r="AC249" s="1789"/>
      <c r="AD249" s="2085"/>
      <c r="AE249" s="2085"/>
    </row>
    <row r="250" spans="1:31" ht="24.95" customHeight="1" x14ac:dyDescent="0.2">
      <c r="A250" s="1766"/>
      <c r="B250" s="1861"/>
      <c r="C250" s="1868"/>
      <c r="D250" s="1870"/>
      <c r="E250" s="1870"/>
      <c r="F250" s="1870"/>
      <c r="G250" s="1886" t="s">
        <v>998</v>
      </c>
      <c r="H250" s="1850"/>
      <c r="I250" s="593" t="s">
        <v>600</v>
      </c>
      <c r="J250" s="457"/>
      <c r="K250" s="458"/>
      <c r="L250" s="459"/>
      <c r="M250" s="460"/>
      <c r="N250" s="458"/>
      <c r="O250" s="459"/>
      <c r="P250" s="460"/>
      <c r="Q250" s="458"/>
      <c r="R250" s="459"/>
      <c r="S250" s="460"/>
      <c r="T250" s="458"/>
      <c r="U250" s="461"/>
      <c r="V250" s="218">
        <f>SUM(J250:L250)*H250</f>
        <v>0</v>
      </c>
      <c r="W250" s="219">
        <f>SUM(M250:O250)*H250</f>
        <v>0</v>
      </c>
      <c r="X250" s="219">
        <f>SUM(P250:R250)*H250</f>
        <v>0</v>
      </c>
      <c r="Y250" s="219">
        <f>SUM(S250:U250)*H250</f>
        <v>0</v>
      </c>
      <c r="Z250" s="220">
        <f t="shared" si="3"/>
        <v>0</v>
      </c>
      <c r="AA250" s="1878"/>
      <c r="AB250" s="571" t="s">
        <v>564</v>
      </c>
      <c r="AC250" s="1789"/>
      <c r="AD250" s="2085"/>
      <c r="AE250" s="2085"/>
    </row>
    <row r="251" spans="1:31" ht="24.95" customHeight="1" thickBot="1" x14ac:dyDescent="0.25">
      <c r="A251" s="1766"/>
      <c r="B251" s="1861"/>
      <c r="C251" s="1868"/>
      <c r="D251" s="1870"/>
      <c r="E251" s="1870"/>
      <c r="F251" s="1870"/>
      <c r="G251" s="1887"/>
      <c r="H251" s="1859"/>
      <c r="I251" s="252" t="s">
        <v>601</v>
      </c>
      <c r="J251" s="472"/>
      <c r="K251" s="473"/>
      <c r="L251" s="474"/>
      <c r="M251" s="475"/>
      <c r="N251" s="473"/>
      <c r="O251" s="474"/>
      <c r="P251" s="475"/>
      <c r="Q251" s="473"/>
      <c r="R251" s="474"/>
      <c r="S251" s="475"/>
      <c r="T251" s="473"/>
      <c r="U251" s="476"/>
      <c r="V251" s="256">
        <f>SUM(J251:L251)*H250</f>
        <v>0</v>
      </c>
      <c r="W251" s="257">
        <f>SUM(M251:O251)*H250</f>
        <v>0</v>
      </c>
      <c r="X251" s="257">
        <f>SUM(P251:R251)*H250</f>
        <v>0</v>
      </c>
      <c r="Y251" s="257">
        <f>SUM(S251:U251)*H250</f>
        <v>0</v>
      </c>
      <c r="Z251" s="258">
        <f t="shared" si="3"/>
        <v>0</v>
      </c>
      <c r="AA251" s="1878"/>
      <c r="AB251" s="571" t="s">
        <v>564</v>
      </c>
      <c r="AC251" s="1789"/>
      <c r="AD251" s="2085"/>
      <c r="AE251" s="2085"/>
    </row>
    <row r="252" spans="1:31" ht="24.95" customHeight="1" x14ac:dyDescent="0.2">
      <c r="A252" s="1766"/>
      <c r="B252" s="1861"/>
      <c r="C252" s="1862" t="s">
        <v>149</v>
      </c>
      <c r="D252" s="1864" t="s">
        <v>220</v>
      </c>
      <c r="E252" s="1864" t="s">
        <v>221</v>
      </c>
      <c r="F252" s="1860" t="s">
        <v>93</v>
      </c>
      <c r="G252" s="1866" t="s">
        <v>712</v>
      </c>
      <c r="H252" s="1849">
        <v>0.6</v>
      </c>
      <c r="I252" s="224" t="s">
        <v>600</v>
      </c>
      <c r="J252" s="452"/>
      <c r="K252" s="453"/>
      <c r="L252" s="454">
        <v>0.3</v>
      </c>
      <c r="M252" s="455"/>
      <c r="N252" s="453"/>
      <c r="O252" s="454">
        <v>0.5</v>
      </c>
      <c r="P252" s="455"/>
      <c r="Q252" s="453"/>
      <c r="R252" s="454">
        <v>0.7</v>
      </c>
      <c r="S252" s="455"/>
      <c r="T252" s="453"/>
      <c r="U252" s="456">
        <v>1</v>
      </c>
      <c r="V252" s="215">
        <f>SUM(J252:L252)*H252</f>
        <v>0.18</v>
      </c>
      <c r="W252" s="216">
        <f>SUM(M252:O252)*H252</f>
        <v>0.3</v>
      </c>
      <c r="X252" s="216">
        <f>SUM(P252:R252)*H252</f>
        <v>0.42</v>
      </c>
      <c r="Y252" s="216">
        <f>SUM(S252:U252)*H252</f>
        <v>0.6</v>
      </c>
      <c r="Z252" s="217">
        <f t="shared" si="3"/>
        <v>0.6</v>
      </c>
      <c r="AA252" s="1878"/>
      <c r="AB252" s="571" t="s">
        <v>564</v>
      </c>
      <c r="AC252" s="1796">
        <v>33</v>
      </c>
      <c r="AD252" s="2085"/>
      <c r="AE252" s="2085"/>
    </row>
    <row r="253" spans="1:31" ht="24.95" customHeight="1" x14ac:dyDescent="0.2">
      <c r="A253" s="1766"/>
      <c r="B253" s="1861"/>
      <c r="C253" s="1863"/>
      <c r="D253" s="1865"/>
      <c r="E253" s="1865"/>
      <c r="F253" s="1861"/>
      <c r="G253" s="1857"/>
      <c r="H253" s="1850"/>
      <c r="I253" s="248" t="s">
        <v>601</v>
      </c>
      <c r="J253" s="467"/>
      <c r="K253" s="468"/>
      <c r="L253" s="469">
        <v>0.3</v>
      </c>
      <c r="M253" s="470"/>
      <c r="N253" s="468"/>
      <c r="O253" s="469"/>
      <c r="P253" s="470"/>
      <c r="Q253" s="468"/>
      <c r="R253" s="469"/>
      <c r="S253" s="470"/>
      <c r="T253" s="468"/>
      <c r="U253" s="471"/>
      <c r="V253" s="249">
        <f>SUM(J253:L253)*H252</f>
        <v>0.18</v>
      </c>
      <c r="W253" s="250">
        <f>SUM(M253:O253)*H252</f>
        <v>0</v>
      </c>
      <c r="X253" s="250">
        <f>SUM(P253:R253)*H252</f>
        <v>0</v>
      </c>
      <c r="Y253" s="250">
        <f>SUM(S253:U253)*H252</f>
        <v>0</v>
      </c>
      <c r="Z253" s="251">
        <f t="shared" si="3"/>
        <v>0.18</v>
      </c>
      <c r="AA253" s="1878"/>
      <c r="AB253" s="571" t="s">
        <v>564</v>
      </c>
      <c r="AC253" s="1789"/>
      <c r="AD253" s="2085"/>
      <c r="AE253" s="2085"/>
    </row>
    <row r="254" spans="1:31" ht="24.95" customHeight="1" x14ac:dyDescent="0.2">
      <c r="A254" s="1766"/>
      <c r="B254" s="1861"/>
      <c r="C254" s="1863"/>
      <c r="D254" s="1865"/>
      <c r="E254" s="1865"/>
      <c r="F254" s="1861"/>
      <c r="G254" s="1857" t="s">
        <v>713</v>
      </c>
      <c r="H254" s="1850">
        <v>0.1</v>
      </c>
      <c r="I254" s="593" t="s">
        <v>600</v>
      </c>
      <c r="J254" s="457"/>
      <c r="K254" s="458"/>
      <c r="L254" s="459">
        <v>0.3</v>
      </c>
      <c r="M254" s="460"/>
      <c r="N254" s="458"/>
      <c r="O254" s="459">
        <v>0.5</v>
      </c>
      <c r="P254" s="460"/>
      <c r="Q254" s="458"/>
      <c r="R254" s="459">
        <v>0.7</v>
      </c>
      <c r="S254" s="460"/>
      <c r="T254" s="458"/>
      <c r="U254" s="461">
        <v>1</v>
      </c>
      <c r="V254" s="218">
        <f>SUM(J254:L254)*H254</f>
        <v>0.03</v>
      </c>
      <c r="W254" s="219">
        <f>SUM(M254:O254)*H254</f>
        <v>0.05</v>
      </c>
      <c r="X254" s="219">
        <f>SUM(P254:R254)*H254</f>
        <v>6.9999999999999993E-2</v>
      </c>
      <c r="Y254" s="219">
        <f>SUM(S254:U254)*H254</f>
        <v>0.1</v>
      </c>
      <c r="Z254" s="220">
        <f t="shared" si="3"/>
        <v>0.1</v>
      </c>
      <c r="AA254" s="1878"/>
      <c r="AB254" s="571" t="s">
        <v>564</v>
      </c>
      <c r="AC254" s="1789"/>
      <c r="AD254" s="2085"/>
      <c r="AE254" s="2085"/>
    </row>
    <row r="255" spans="1:31" ht="24.95" customHeight="1" x14ac:dyDescent="0.2">
      <c r="A255" s="1766"/>
      <c r="B255" s="1861"/>
      <c r="C255" s="1863"/>
      <c r="D255" s="1865"/>
      <c r="E255" s="1865"/>
      <c r="F255" s="1861"/>
      <c r="G255" s="1857"/>
      <c r="H255" s="1850"/>
      <c r="I255" s="248" t="s">
        <v>601</v>
      </c>
      <c r="J255" s="467"/>
      <c r="K255" s="468"/>
      <c r="L255" s="469">
        <v>0.3</v>
      </c>
      <c r="M255" s="470"/>
      <c r="N255" s="468"/>
      <c r="O255" s="469"/>
      <c r="P255" s="470"/>
      <c r="Q255" s="468"/>
      <c r="R255" s="469"/>
      <c r="S255" s="470"/>
      <c r="T255" s="468"/>
      <c r="U255" s="471"/>
      <c r="V255" s="249">
        <f>SUM(J255:L255)*H254</f>
        <v>0.03</v>
      </c>
      <c r="W255" s="250">
        <f>SUM(M255:O255)*H254</f>
        <v>0</v>
      </c>
      <c r="X255" s="250">
        <f>SUM(P255:R255)*H254</f>
        <v>0</v>
      </c>
      <c r="Y255" s="250">
        <f>SUM(S255:U255)*H254</f>
        <v>0</v>
      </c>
      <c r="Z255" s="251">
        <f t="shared" si="3"/>
        <v>0.03</v>
      </c>
      <c r="AA255" s="1878"/>
      <c r="AB255" s="571" t="s">
        <v>564</v>
      </c>
      <c r="AC255" s="1789"/>
      <c r="AD255" s="2085"/>
      <c r="AE255" s="2085"/>
    </row>
    <row r="256" spans="1:31" ht="24.95" customHeight="1" x14ac:dyDescent="0.2">
      <c r="A256" s="1766"/>
      <c r="B256" s="1861"/>
      <c r="C256" s="1863"/>
      <c r="D256" s="1865"/>
      <c r="E256" s="1865"/>
      <c r="F256" s="1861"/>
      <c r="G256" s="1857" t="s">
        <v>714</v>
      </c>
      <c r="H256" s="1850">
        <v>0.15</v>
      </c>
      <c r="I256" s="593" t="s">
        <v>600</v>
      </c>
      <c r="J256" s="457"/>
      <c r="K256" s="458"/>
      <c r="L256" s="459">
        <v>0.3</v>
      </c>
      <c r="M256" s="460"/>
      <c r="N256" s="458"/>
      <c r="O256" s="459">
        <v>0.5</v>
      </c>
      <c r="P256" s="460"/>
      <c r="Q256" s="458"/>
      <c r="R256" s="459">
        <v>0.7</v>
      </c>
      <c r="S256" s="460"/>
      <c r="T256" s="458"/>
      <c r="U256" s="461">
        <v>1</v>
      </c>
      <c r="V256" s="218">
        <f>SUM(J256:L256)*H256</f>
        <v>4.4999999999999998E-2</v>
      </c>
      <c r="W256" s="219">
        <f>SUM(M256:O256)*H256</f>
        <v>7.4999999999999997E-2</v>
      </c>
      <c r="X256" s="219">
        <f>SUM(P256:R256)*H256</f>
        <v>0.105</v>
      </c>
      <c r="Y256" s="219">
        <f>SUM(S256:U256)*H256</f>
        <v>0.15</v>
      </c>
      <c r="Z256" s="220">
        <f t="shared" si="3"/>
        <v>0.15</v>
      </c>
      <c r="AA256" s="1878"/>
      <c r="AB256" s="571" t="s">
        <v>564</v>
      </c>
      <c r="AC256" s="1789"/>
      <c r="AD256" s="2085"/>
      <c r="AE256" s="2085"/>
    </row>
    <row r="257" spans="1:31" ht="24.95" customHeight="1" x14ac:dyDescent="0.2">
      <c r="A257" s="1766"/>
      <c r="B257" s="1861"/>
      <c r="C257" s="1863"/>
      <c r="D257" s="1865"/>
      <c r="E257" s="1865"/>
      <c r="F257" s="1861"/>
      <c r="G257" s="1857"/>
      <c r="H257" s="1850"/>
      <c r="I257" s="248" t="s">
        <v>601</v>
      </c>
      <c r="J257" s="467"/>
      <c r="K257" s="468"/>
      <c r="L257" s="469">
        <v>0.3</v>
      </c>
      <c r="M257" s="470"/>
      <c r="N257" s="468"/>
      <c r="O257" s="469"/>
      <c r="P257" s="470"/>
      <c r="Q257" s="468"/>
      <c r="R257" s="469"/>
      <c r="S257" s="470"/>
      <c r="T257" s="468"/>
      <c r="U257" s="471"/>
      <c r="V257" s="249">
        <f>SUM(J257:L257)*H256</f>
        <v>4.4999999999999998E-2</v>
      </c>
      <c r="W257" s="250">
        <f>SUM(M257:O257)*H256</f>
        <v>0</v>
      </c>
      <c r="X257" s="250">
        <f>SUM(P257:R257)*H256</f>
        <v>0</v>
      </c>
      <c r="Y257" s="250">
        <f>SUM(S257:U257)*H256</f>
        <v>0</v>
      </c>
      <c r="Z257" s="251">
        <f t="shared" si="3"/>
        <v>4.4999999999999998E-2</v>
      </c>
      <c r="AA257" s="1878"/>
      <c r="AB257" s="571" t="s">
        <v>564</v>
      </c>
      <c r="AC257" s="1789"/>
      <c r="AD257" s="2085"/>
      <c r="AE257" s="2085"/>
    </row>
    <row r="258" spans="1:31" ht="24.95" customHeight="1" x14ac:dyDescent="0.2">
      <c r="A258" s="1766"/>
      <c r="B258" s="1861"/>
      <c r="C258" s="1863"/>
      <c r="D258" s="1865"/>
      <c r="E258" s="1865"/>
      <c r="F258" s="1861"/>
      <c r="G258" s="1857" t="s">
        <v>715</v>
      </c>
      <c r="H258" s="1850">
        <v>0.15</v>
      </c>
      <c r="I258" s="593" t="s">
        <v>600</v>
      </c>
      <c r="J258" s="457"/>
      <c r="K258" s="458"/>
      <c r="L258" s="459">
        <v>0.3</v>
      </c>
      <c r="M258" s="460"/>
      <c r="N258" s="458"/>
      <c r="O258" s="459">
        <v>0.5</v>
      </c>
      <c r="P258" s="460"/>
      <c r="Q258" s="458"/>
      <c r="R258" s="459">
        <v>0.7</v>
      </c>
      <c r="S258" s="460"/>
      <c r="T258" s="458"/>
      <c r="U258" s="461">
        <v>1</v>
      </c>
      <c r="V258" s="218">
        <f>SUM(J258:L258)*H258</f>
        <v>4.4999999999999998E-2</v>
      </c>
      <c r="W258" s="219">
        <f>SUM(M258:O258)*H258</f>
        <v>7.4999999999999997E-2</v>
      </c>
      <c r="X258" s="219">
        <f>SUM(P258:R258)*H258</f>
        <v>0.105</v>
      </c>
      <c r="Y258" s="219">
        <f>SUM(S258:U258)*H258</f>
        <v>0.15</v>
      </c>
      <c r="Z258" s="220">
        <f t="shared" si="3"/>
        <v>0.15</v>
      </c>
      <c r="AA258" s="1878"/>
      <c r="AB258" s="571" t="s">
        <v>564</v>
      </c>
      <c r="AC258" s="1789"/>
      <c r="AD258" s="2085"/>
      <c r="AE258" s="2085"/>
    </row>
    <row r="259" spans="1:31" ht="24.95" customHeight="1" thickBot="1" x14ac:dyDescent="0.25">
      <c r="A259" s="1766"/>
      <c r="B259" s="1861"/>
      <c r="C259" s="1863"/>
      <c r="D259" s="1865"/>
      <c r="E259" s="1865"/>
      <c r="F259" s="1861"/>
      <c r="G259" s="1871"/>
      <c r="H259" s="1859"/>
      <c r="I259" s="252" t="s">
        <v>601</v>
      </c>
      <c r="J259" s="472"/>
      <c r="K259" s="473"/>
      <c r="L259" s="474">
        <v>0.3</v>
      </c>
      <c r="M259" s="475"/>
      <c r="N259" s="473"/>
      <c r="O259" s="474"/>
      <c r="P259" s="475"/>
      <c r="Q259" s="473"/>
      <c r="R259" s="474"/>
      <c r="S259" s="475"/>
      <c r="T259" s="473"/>
      <c r="U259" s="476"/>
      <c r="V259" s="256">
        <f>SUM(J259:L259)*H258</f>
        <v>4.4999999999999998E-2</v>
      </c>
      <c r="W259" s="257">
        <f>SUM(M259:O259)*H258</f>
        <v>0</v>
      </c>
      <c r="X259" s="257">
        <f>SUM(P259:R259)*H258</f>
        <v>0</v>
      </c>
      <c r="Y259" s="257">
        <f>SUM(S259:U259)*H258</f>
        <v>0</v>
      </c>
      <c r="Z259" s="258">
        <f t="shared" si="3"/>
        <v>4.4999999999999998E-2</v>
      </c>
      <c r="AA259" s="1879"/>
      <c r="AB259" s="571" t="s">
        <v>564</v>
      </c>
      <c r="AC259" s="1789"/>
      <c r="AD259" s="2086"/>
      <c r="AE259" s="2086"/>
    </row>
    <row r="260" spans="1:31" ht="24.95" customHeight="1" x14ac:dyDescent="0.2">
      <c r="A260" s="1766"/>
      <c r="B260" s="1861"/>
      <c r="C260" s="1867" t="s">
        <v>19</v>
      </c>
      <c r="D260" s="1869" t="s">
        <v>223</v>
      </c>
      <c r="E260" s="1869" t="s">
        <v>224</v>
      </c>
      <c r="F260" s="1869" t="s">
        <v>93</v>
      </c>
      <c r="G260" s="1866" t="s">
        <v>716</v>
      </c>
      <c r="H260" s="1849">
        <v>0.3</v>
      </c>
      <c r="I260" s="224" t="s">
        <v>600</v>
      </c>
      <c r="J260" s="452"/>
      <c r="K260" s="453"/>
      <c r="L260" s="454">
        <v>0.1</v>
      </c>
      <c r="M260" s="455"/>
      <c r="N260" s="453"/>
      <c r="O260" s="454">
        <v>0.2</v>
      </c>
      <c r="P260" s="455"/>
      <c r="Q260" s="453"/>
      <c r="R260" s="454">
        <v>0.35</v>
      </c>
      <c r="S260" s="455"/>
      <c r="T260" s="453"/>
      <c r="U260" s="456">
        <v>1</v>
      </c>
      <c r="V260" s="215">
        <f>SUM(J260:L260)*H260</f>
        <v>0.03</v>
      </c>
      <c r="W260" s="216">
        <f>SUM(M260:O260)*H260</f>
        <v>0.06</v>
      </c>
      <c r="X260" s="216">
        <f>SUM(P260:R260)*H260</f>
        <v>0.105</v>
      </c>
      <c r="Y260" s="216">
        <f>SUM(S260:U260)*H260</f>
        <v>0.3</v>
      </c>
      <c r="Z260" s="217">
        <f t="shared" si="3"/>
        <v>0.3</v>
      </c>
      <c r="AA260" s="1878" t="s">
        <v>152</v>
      </c>
      <c r="AB260" s="571" t="s">
        <v>564</v>
      </c>
      <c r="AC260" s="1796">
        <v>34</v>
      </c>
      <c r="AD260" s="2085" t="s">
        <v>1022</v>
      </c>
      <c r="AE260" s="2085" t="s">
        <v>1022</v>
      </c>
    </row>
    <row r="261" spans="1:31" ht="24.95" customHeight="1" x14ac:dyDescent="0.2">
      <c r="A261" s="1766"/>
      <c r="B261" s="1861"/>
      <c r="C261" s="1868"/>
      <c r="D261" s="1870"/>
      <c r="E261" s="1870"/>
      <c r="F261" s="1870"/>
      <c r="G261" s="1857"/>
      <c r="H261" s="1850"/>
      <c r="I261" s="248" t="s">
        <v>601</v>
      </c>
      <c r="J261" s="467"/>
      <c r="K261" s="468"/>
      <c r="L261" s="469">
        <v>0.1</v>
      </c>
      <c r="M261" s="470"/>
      <c r="N261" s="468"/>
      <c r="O261" s="469"/>
      <c r="P261" s="470"/>
      <c r="Q261" s="468"/>
      <c r="R261" s="469"/>
      <c r="S261" s="470"/>
      <c r="T261" s="468"/>
      <c r="U261" s="471"/>
      <c r="V261" s="249">
        <f>SUM(J261:L261)*H260</f>
        <v>0.03</v>
      </c>
      <c r="W261" s="250">
        <f>SUM(M261:O261)*H260</f>
        <v>0</v>
      </c>
      <c r="X261" s="250">
        <f>SUM(P261:R261)*H260</f>
        <v>0</v>
      </c>
      <c r="Y261" s="250">
        <f>SUM(S261:U261)*H260</f>
        <v>0</v>
      </c>
      <c r="Z261" s="251">
        <f t="shared" ref="Z261:Z324" si="4">MAX(V261:Y261)</f>
        <v>0.03</v>
      </c>
      <c r="AA261" s="1878"/>
      <c r="AB261" s="571" t="s">
        <v>564</v>
      </c>
      <c r="AC261" s="1789"/>
      <c r="AD261" s="2085"/>
      <c r="AE261" s="2085"/>
    </row>
    <row r="262" spans="1:31" ht="24.95" customHeight="1" x14ac:dyDescent="0.2">
      <c r="A262" s="1766"/>
      <c r="B262" s="1861"/>
      <c r="C262" s="1868"/>
      <c r="D262" s="1870"/>
      <c r="E262" s="1870"/>
      <c r="F262" s="1870"/>
      <c r="G262" s="1857" t="s">
        <v>717</v>
      </c>
      <c r="H262" s="1850">
        <v>0.3</v>
      </c>
      <c r="I262" s="593" t="s">
        <v>600</v>
      </c>
      <c r="J262" s="457"/>
      <c r="K262" s="458"/>
      <c r="L262" s="459">
        <v>0.1</v>
      </c>
      <c r="M262" s="460"/>
      <c r="N262" s="458"/>
      <c r="O262" s="459">
        <v>0.2</v>
      </c>
      <c r="P262" s="460"/>
      <c r="Q262" s="458"/>
      <c r="R262" s="459">
        <v>0.35</v>
      </c>
      <c r="S262" s="460"/>
      <c r="T262" s="458"/>
      <c r="U262" s="461">
        <v>1</v>
      </c>
      <c r="V262" s="218">
        <f>SUM(J262:L262)*H262</f>
        <v>0.03</v>
      </c>
      <c r="W262" s="219">
        <f>SUM(M262:O262)*H262</f>
        <v>0.06</v>
      </c>
      <c r="X262" s="219">
        <f>SUM(P262:R262)*H262</f>
        <v>0.105</v>
      </c>
      <c r="Y262" s="219">
        <f>SUM(S262:U262)*H262</f>
        <v>0.3</v>
      </c>
      <c r="Z262" s="220">
        <f t="shared" si="4"/>
        <v>0.3</v>
      </c>
      <c r="AA262" s="1878"/>
      <c r="AB262" s="571" t="s">
        <v>564</v>
      </c>
      <c r="AC262" s="1789"/>
      <c r="AD262" s="2085"/>
      <c r="AE262" s="2085"/>
    </row>
    <row r="263" spans="1:31" ht="24.95" customHeight="1" x14ac:dyDescent="0.2">
      <c r="A263" s="1766"/>
      <c r="B263" s="1861"/>
      <c r="C263" s="1868"/>
      <c r="D263" s="1870"/>
      <c r="E263" s="1870"/>
      <c r="F263" s="1870"/>
      <c r="G263" s="1857"/>
      <c r="H263" s="1850"/>
      <c r="I263" s="248" t="s">
        <v>601</v>
      </c>
      <c r="J263" s="467"/>
      <c r="K263" s="468"/>
      <c r="L263" s="469">
        <v>0.1</v>
      </c>
      <c r="M263" s="470"/>
      <c r="N263" s="468"/>
      <c r="O263" s="469"/>
      <c r="P263" s="470"/>
      <c r="Q263" s="468"/>
      <c r="R263" s="469"/>
      <c r="S263" s="470"/>
      <c r="T263" s="468"/>
      <c r="U263" s="471"/>
      <c r="V263" s="249">
        <f>SUM(J263:L263)*H262</f>
        <v>0.03</v>
      </c>
      <c r="W263" s="250">
        <f>SUM(M263:O263)*H262</f>
        <v>0</v>
      </c>
      <c r="X263" s="250">
        <f>SUM(P263:R263)*H262</f>
        <v>0</v>
      </c>
      <c r="Y263" s="250">
        <f>SUM(S263:U263)*H262</f>
        <v>0</v>
      </c>
      <c r="Z263" s="251">
        <f t="shared" si="4"/>
        <v>0.03</v>
      </c>
      <c r="AA263" s="1878"/>
      <c r="AB263" s="571" t="s">
        <v>564</v>
      </c>
      <c r="AC263" s="1789"/>
      <c r="AD263" s="2085"/>
      <c r="AE263" s="2085"/>
    </row>
    <row r="264" spans="1:31" ht="24.95" customHeight="1" x14ac:dyDescent="0.2">
      <c r="A264" s="1766"/>
      <c r="B264" s="1861"/>
      <c r="C264" s="1868"/>
      <c r="D264" s="1870"/>
      <c r="E264" s="1870"/>
      <c r="F264" s="1870"/>
      <c r="G264" s="1857" t="s">
        <v>718</v>
      </c>
      <c r="H264" s="1850">
        <v>0.4</v>
      </c>
      <c r="I264" s="593" t="s">
        <v>600</v>
      </c>
      <c r="J264" s="457"/>
      <c r="K264" s="458"/>
      <c r="L264" s="459"/>
      <c r="M264" s="460"/>
      <c r="N264" s="458"/>
      <c r="O264" s="459">
        <v>0.2</v>
      </c>
      <c r="P264" s="460"/>
      <c r="Q264" s="458"/>
      <c r="R264" s="459">
        <v>0.45</v>
      </c>
      <c r="S264" s="460"/>
      <c r="T264" s="458"/>
      <c r="U264" s="461">
        <v>1</v>
      </c>
      <c r="V264" s="218">
        <f>SUM(J264:L264)*H264</f>
        <v>0</v>
      </c>
      <c r="W264" s="219">
        <f>SUM(M264:O264)*H264</f>
        <v>8.0000000000000016E-2</v>
      </c>
      <c r="X264" s="219">
        <f>SUM(P264:R264)*H264</f>
        <v>0.18000000000000002</v>
      </c>
      <c r="Y264" s="219">
        <f>SUM(S264:U264)*H264</f>
        <v>0.4</v>
      </c>
      <c r="Z264" s="220">
        <f t="shared" si="4"/>
        <v>0.4</v>
      </c>
      <c r="AA264" s="1878"/>
      <c r="AB264" s="571" t="s">
        <v>564</v>
      </c>
      <c r="AC264" s="1789"/>
      <c r="AD264" s="2085"/>
      <c r="AE264" s="2085"/>
    </row>
    <row r="265" spans="1:31" ht="24.95" customHeight="1" thickBot="1" x14ac:dyDescent="0.25">
      <c r="A265" s="1766"/>
      <c r="B265" s="1861"/>
      <c r="C265" s="1868"/>
      <c r="D265" s="1870"/>
      <c r="E265" s="1870"/>
      <c r="F265" s="1870"/>
      <c r="G265" s="1858"/>
      <c r="H265" s="1896"/>
      <c r="I265" s="259" t="s">
        <v>601</v>
      </c>
      <c r="J265" s="492"/>
      <c r="K265" s="493"/>
      <c r="L265" s="494"/>
      <c r="M265" s="495"/>
      <c r="N265" s="493"/>
      <c r="O265" s="494"/>
      <c r="P265" s="495"/>
      <c r="Q265" s="493"/>
      <c r="R265" s="494"/>
      <c r="S265" s="495"/>
      <c r="T265" s="493"/>
      <c r="U265" s="496"/>
      <c r="V265" s="260">
        <f>SUM(J265:L265)*H264</f>
        <v>0</v>
      </c>
      <c r="W265" s="261">
        <f>SUM(M265:O265)*H264</f>
        <v>0</v>
      </c>
      <c r="X265" s="261">
        <f>SUM(P265:R265)*H264</f>
        <v>0</v>
      </c>
      <c r="Y265" s="261">
        <f>SUM(S265:U265)*H264</f>
        <v>0</v>
      </c>
      <c r="Z265" s="262">
        <f t="shared" si="4"/>
        <v>0</v>
      </c>
      <c r="AA265" s="1878"/>
      <c r="AB265" s="571" t="s">
        <v>564</v>
      </c>
      <c r="AC265" s="1789"/>
      <c r="AD265" s="2085"/>
      <c r="AE265" s="2085"/>
    </row>
    <row r="266" spans="1:31" ht="24.95" customHeight="1" x14ac:dyDescent="0.2">
      <c r="A266" s="1766"/>
      <c r="B266" s="1911" t="s">
        <v>719</v>
      </c>
      <c r="C266" s="1897" t="s">
        <v>20</v>
      </c>
      <c r="D266" s="1897" t="s">
        <v>153</v>
      </c>
      <c r="E266" s="1897" t="s">
        <v>226</v>
      </c>
      <c r="F266" s="1897" t="s">
        <v>227</v>
      </c>
      <c r="G266" s="1895" t="s">
        <v>228</v>
      </c>
      <c r="H266" s="1888">
        <v>0.2</v>
      </c>
      <c r="I266" s="592" t="s">
        <v>600</v>
      </c>
      <c r="J266" s="447"/>
      <c r="K266" s="448"/>
      <c r="L266" s="449">
        <v>0.1</v>
      </c>
      <c r="M266" s="450"/>
      <c r="N266" s="448"/>
      <c r="O266" s="449">
        <v>0.25</v>
      </c>
      <c r="P266" s="450"/>
      <c r="Q266" s="448"/>
      <c r="R266" s="449">
        <v>0.35</v>
      </c>
      <c r="S266" s="450"/>
      <c r="T266" s="448"/>
      <c r="U266" s="451">
        <v>1</v>
      </c>
      <c r="V266" s="221">
        <f>SUM(J266:L266)*H266</f>
        <v>2.0000000000000004E-2</v>
      </c>
      <c r="W266" s="222">
        <f>SUM(M266:O266)*H266</f>
        <v>0.05</v>
      </c>
      <c r="X266" s="222">
        <f>SUM(P266:R266)*H266</f>
        <v>6.9999999999999993E-2</v>
      </c>
      <c r="Y266" s="222">
        <f>SUM(S266:U266)*H266</f>
        <v>0.2</v>
      </c>
      <c r="Z266" s="266">
        <f t="shared" si="4"/>
        <v>0.2</v>
      </c>
      <c r="AA266" s="1890" t="s">
        <v>447</v>
      </c>
      <c r="AB266" s="572" t="s">
        <v>721</v>
      </c>
      <c r="AC266" s="1882">
        <v>35</v>
      </c>
      <c r="AD266" s="2107" t="s">
        <v>1022</v>
      </c>
      <c r="AE266" s="2107" t="s">
        <v>1022</v>
      </c>
    </row>
    <row r="267" spans="1:31" ht="24.95" customHeight="1" x14ac:dyDescent="0.2">
      <c r="A267" s="1766"/>
      <c r="B267" s="1912"/>
      <c r="C267" s="1898"/>
      <c r="D267" s="1898"/>
      <c r="E267" s="1898"/>
      <c r="F267" s="1898"/>
      <c r="G267" s="1892"/>
      <c r="H267" s="1889"/>
      <c r="I267" s="248" t="s">
        <v>601</v>
      </c>
      <c r="J267" s="467"/>
      <c r="K267" s="468"/>
      <c r="L267" s="469">
        <v>0.1</v>
      </c>
      <c r="M267" s="470"/>
      <c r="N267" s="468"/>
      <c r="O267" s="469"/>
      <c r="P267" s="470"/>
      <c r="Q267" s="468"/>
      <c r="R267" s="469"/>
      <c r="S267" s="470"/>
      <c r="T267" s="468"/>
      <c r="U267" s="471"/>
      <c r="V267" s="249">
        <f>SUM(J267:L267)*H266</f>
        <v>2.0000000000000004E-2</v>
      </c>
      <c r="W267" s="250">
        <f>SUM(M267:O267)*H266</f>
        <v>0</v>
      </c>
      <c r="X267" s="250">
        <f>SUM(P267:R267)*H266</f>
        <v>0</v>
      </c>
      <c r="Y267" s="250">
        <f>SUM(S267:U267)*H266</f>
        <v>0</v>
      </c>
      <c r="Z267" s="267">
        <f t="shared" si="4"/>
        <v>2.0000000000000004E-2</v>
      </c>
      <c r="AA267" s="1891"/>
      <c r="AB267" s="573" t="s">
        <v>721</v>
      </c>
      <c r="AC267" s="1880"/>
      <c r="AD267" s="2108"/>
      <c r="AE267" s="2108"/>
    </row>
    <row r="268" spans="1:31" ht="24.95" customHeight="1" x14ac:dyDescent="0.2">
      <c r="A268" s="1766"/>
      <c r="B268" s="1912"/>
      <c r="C268" s="1898"/>
      <c r="D268" s="1898"/>
      <c r="E268" s="1898"/>
      <c r="F268" s="1898"/>
      <c r="G268" s="1892" t="s">
        <v>229</v>
      </c>
      <c r="H268" s="1889">
        <v>0.4</v>
      </c>
      <c r="I268" s="593" t="s">
        <v>600</v>
      </c>
      <c r="J268" s="457"/>
      <c r="K268" s="458"/>
      <c r="L268" s="459">
        <v>0.1</v>
      </c>
      <c r="M268" s="460"/>
      <c r="N268" s="458"/>
      <c r="O268" s="459">
        <v>0.25</v>
      </c>
      <c r="P268" s="460"/>
      <c r="Q268" s="458"/>
      <c r="R268" s="459">
        <v>0.35</v>
      </c>
      <c r="S268" s="460"/>
      <c r="T268" s="458"/>
      <c r="U268" s="461">
        <v>1</v>
      </c>
      <c r="V268" s="218">
        <f>SUM(J268:L268)*H268</f>
        <v>4.0000000000000008E-2</v>
      </c>
      <c r="W268" s="219">
        <f>SUM(M268:O268)*H268</f>
        <v>0.1</v>
      </c>
      <c r="X268" s="219">
        <f>SUM(P268:R268)*H268</f>
        <v>0.13999999999999999</v>
      </c>
      <c r="Y268" s="219">
        <f>SUM(S268:U268)*H268</f>
        <v>0.4</v>
      </c>
      <c r="Z268" s="268">
        <f t="shared" si="4"/>
        <v>0.4</v>
      </c>
      <c r="AA268" s="1891"/>
      <c r="AB268" s="573" t="s">
        <v>721</v>
      </c>
      <c r="AC268" s="1880"/>
      <c r="AD268" s="2108"/>
      <c r="AE268" s="2108"/>
    </row>
    <row r="269" spans="1:31" ht="24.95" customHeight="1" x14ac:dyDescent="0.2">
      <c r="A269" s="1766"/>
      <c r="B269" s="1912"/>
      <c r="C269" s="1898"/>
      <c r="D269" s="1898"/>
      <c r="E269" s="1898"/>
      <c r="F269" s="1898"/>
      <c r="G269" s="1892"/>
      <c r="H269" s="1889"/>
      <c r="I269" s="248" t="s">
        <v>601</v>
      </c>
      <c r="J269" s="467"/>
      <c r="K269" s="468"/>
      <c r="L269" s="469">
        <v>0.1</v>
      </c>
      <c r="M269" s="470"/>
      <c r="N269" s="468"/>
      <c r="O269" s="469"/>
      <c r="P269" s="470"/>
      <c r="Q269" s="468"/>
      <c r="R269" s="469"/>
      <c r="S269" s="470"/>
      <c r="T269" s="468"/>
      <c r="U269" s="471"/>
      <c r="V269" s="249">
        <f>SUM(J269:L269)*H268</f>
        <v>4.0000000000000008E-2</v>
      </c>
      <c r="W269" s="250">
        <f>SUM(M269:O269)*H268</f>
        <v>0</v>
      </c>
      <c r="X269" s="250">
        <f>SUM(P269:R269)*H268</f>
        <v>0</v>
      </c>
      <c r="Y269" s="250">
        <f>SUM(S269:U269)*H268</f>
        <v>0</v>
      </c>
      <c r="Z269" s="267">
        <f t="shared" si="4"/>
        <v>4.0000000000000008E-2</v>
      </c>
      <c r="AA269" s="1891"/>
      <c r="AB269" s="573" t="s">
        <v>721</v>
      </c>
      <c r="AC269" s="1880"/>
      <c r="AD269" s="2108"/>
      <c r="AE269" s="2108"/>
    </row>
    <row r="270" spans="1:31" ht="24.95" customHeight="1" x14ac:dyDescent="0.2">
      <c r="A270" s="1766"/>
      <c r="B270" s="1912"/>
      <c r="C270" s="1898"/>
      <c r="D270" s="1898"/>
      <c r="E270" s="1898"/>
      <c r="F270" s="1898"/>
      <c r="G270" s="1892" t="s">
        <v>230</v>
      </c>
      <c r="H270" s="1889">
        <v>0.4</v>
      </c>
      <c r="I270" s="593" t="s">
        <v>600</v>
      </c>
      <c r="J270" s="457"/>
      <c r="K270" s="458"/>
      <c r="L270" s="459">
        <v>0.1</v>
      </c>
      <c r="M270" s="460"/>
      <c r="N270" s="458"/>
      <c r="O270" s="459">
        <v>0.25</v>
      </c>
      <c r="P270" s="460"/>
      <c r="Q270" s="458"/>
      <c r="R270" s="459">
        <v>0.35</v>
      </c>
      <c r="S270" s="460"/>
      <c r="T270" s="458"/>
      <c r="U270" s="461">
        <v>1</v>
      </c>
      <c r="V270" s="218">
        <f>SUM(J270:L270)*H270</f>
        <v>4.0000000000000008E-2</v>
      </c>
      <c r="W270" s="219">
        <f>SUM(M270:O270)*H270</f>
        <v>0.1</v>
      </c>
      <c r="X270" s="219">
        <f>SUM(P270:R270)*H270</f>
        <v>0.13999999999999999</v>
      </c>
      <c r="Y270" s="219">
        <f>SUM(S270:U270)*H270</f>
        <v>0.4</v>
      </c>
      <c r="Z270" s="268">
        <f t="shared" si="4"/>
        <v>0.4</v>
      </c>
      <c r="AA270" s="1891"/>
      <c r="AB270" s="573" t="s">
        <v>721</v>
      </c>
      <c r="AC270" s="1880"/>
      <c r="AD270" s="2108"/>
      <c r="AE270" s="2108"/>
    </row>
    <row r="271" spans="1:31" ht="24.95" customHeight="1" thickBot="1" x14ac:dyDescent="0.25">
      <c r="A271" s="1766"/>
      <c r="B271" s="1912"/>
      <c r="C271" s="1898"/>
      <c r="D271" s="1898"/>
      <c r="E271" s="1898"/>
      <c r="F271" s="1901"/>
      <c r="G271" s="1893"/>
      <c r="H271" s="1894"/>
      <c r="I271" s="252" t="s">
        <v>601</v>
      </c>
      <c r="J271" s="472"/>
      <c r="K271" s="473"/>
      <c r="L271" s="474">
        <v>0.1</v>
      </c>
      <c r="M271" s="475"/>
      <c r="N271" s="473"/>
      <c r="O271" s="474"/>
      <c r="P271" s="475"/>
      <c r="Q271" s="473"/>
      <c r="R271" s="474"/>
      <c r="S271" s="475"/>
      <c r="T271" s="473"/>
      <c r="U271" s="476"/>
      <c r="V271" s="256">
        <f>SUM(J271:L271)*H270</f>
        <v>4.0000000000000008E-2</v>
      </c>
      <c r="W271" s="257">
        <f>SUM(M271:O271)*H270</f>
        <v>0</v>
      </c>
      <c r="X271" s="257">
        <f>SUM(P271:R271)*H270</f>
        <v>0</v>
      </c>
      <c r="Y271" s="257">
        <f>SUM(S271:U271)*H270</f>
        <v>0</v>
      </c>
      <c r="Z271" s="269">
        <f t="shared" si="4"/>
        <v>4.0000000000000008E-2</v>
      </c>
      <c r="AA271" s="1891"/>
      <c r="AB271" s="573" t="s">
        <v>721</v>
      </c>
      <c r="AC271" s="1880"/>
      <c r="AD271" s="2108"/>
      <c r="AE271" s="2108"/>
    </row>
    <row r="272" spans="1:31" ht="24.95" customHeight="1" x14ac:dyDescent="0.2">
      <c r="A272" s="1766"/>
      <c r="B272" s="1912"/>
      <c r="C272" s="1897" t="s">
        <v>21</v>
      </c>
      <c r="D272" s="1897" t="s">
        <v>231</v>
      </c>
      <c r="E272" s="1897" t="s">
        <v>232</v>
      </c>
      <c r="F272" s="1898" t="s">
        <v>233</v>
      </c>
      <c r="G272" s="1899" t="s">
        <v>722</v>
      </c>
      <c r="H272" s="1902">
        <v>0.2</v>
      </c>
      <c r="I272" s="224" t="s">
        <v>600</v>
      </c>
      <c r="J272" s="452"/>
      <c r="K272" s="453"/>
      <c r="L272" s="454">
        <v>1</v>
      </c>
      <c r="M272" s="455"/>
      <c r="N272" s="453"/>
      <c r="O272" s="454"/>
      <c r="P272" s="455"/>
      <c r="Q272" s="453"/>
      <c r="R272" s="454"/>
      <c r="S272" s="455"/>
      <c r="T272" s="453"/>
      <c r="U272" s="456">
        <v>1</v>
      </c>
      <c r="V272" s="215">
        <f>SUM(J272:L272)*H272</f>
        <v>0.2</v>
      </c>
      <c r="W272" s="216">
        <f>SUM(M272:O272)*H272</f>
        <v>0</v>
      </c>
      <c r="X272" s="216">
        <f>SUM(P272:R272)*H272</f>
        <v>0</v>
      </c>
      <c r="Y272" s="216">
        <f>SUM(S272:U272)*H272</f>
        <v>0.2</v>
      </c>
      <c r="Z272" s="217">
        <f t="shared" si="4"/>
        <v>0.2</v>
      </c>
      <c r="AA272" s="1890" t="s">
        <v>44</v>
      </c>
      <c r="AB272" s="573" t="s">
        <v>721</v>
      </c>
      <c r="AC272" s="1882">
        <v>36</v>
      </c>
      <c r="AD272" s="2107" t="s">
        <v>1022</v>
      </c>
      <c r="AE272" s="2107" t="s">
        <v>1022</v>
      </c>
    </row>
    <row r="273" spans="1:31" ht="24.95" customHeight="1" x14ac:dyDescent="0.2">
      <c r="A273" s="1766"/>
      <c r="B273" s="1912"/>
      <c r="C273" s="1898"/>
      <c r="D273" s="1898"/>
      <c r="E273" s="1898"/>
      <c r="F273" s="1898"/>
      <c r="G273" s="1892"/>
      <c r="H273" s="1889"/>
      <c r="I273" s="248" t="s">
        <v>601</v>
      </c>
      <c r="J273" s="467"/>
      <c r="K273" s="468"/>
      <c r="L273" s="469">
        <v>1</v>
      </c>
      <c r="M273" s="470"/>
      <c r="N273" s="468"/>
      <c r="O273" s="469"/>
      <c r="P273" s="470"/>
      <c r="Q273" s="468"/>
      <c r="R273" s="469"/>
      <c r="S273" s="470"/>
      <c r="T273" s="468"/>
      <c r="U273" s="471"/>
      <c r="V273" s="249">
        <f>SUM(J273:L273)*H272</f>
        <v>0.2</v>
      </c>
      <c r="W273" s="250">
        <f>SUM(M273:O273)*H272</f>
        <v>0</v>
      </c>
      <c r="X273" s="250">
        <f>SUM(P273:R273)*H272</f>
        <v>0</v>
      </c>
      <c r="Y273" s="250">
        <f>SUM(S273:U273)*H272</f>
        <v>0</v>
      </c>
      <c r="Z273" s="251">
        <f t="shared" si="4"/>
        <v>0.2</v>
      </c>
      <c r="AA273" s="1891"/>
      <c r="AB273" s="573" t="s">
        <v>721</v>
      </c>
      <c r="AC273" s="1880"/>
      <c r="AD273" s="2108"/>
      <c r="AE273" s="2108"/>
    </row>
    <row r="274" spans="1:31" ht="24.95" customHeight="1" x14ac:dyDescent="0.2">
      <c r="A274" s="1766"/>
      <c r="B274" s="1912"/>
      <c r="C274" s="1898"/>
      <c r="D274" s="1898"/>
      <c r="E274" s="1898"/>
      <c r="F274" s="1898"/>
      <c r="G274" s="1892" t="s">
        <v>723</v>
      </c>
      <c r="H274" s="1889">
        <v>0.2</v>
      </c>
      <c r="I274" s="593" t="s">
        <v>600</v>
      </c>
      <c r="J274" s="457"/>
      <c r="K274" s="458"/>
      <c r="L274" s="459"/>
      <c r="M274" s="460"/>
      <c r="N274" s="458"/>
      <c r="O274" s="459">
        <v>1</v>
      </c>
      <c r="P274" s="460"/>
      <c r="Q274" s="458"/>
      <c r="R274" s="459"/>
      <c r="S274" s="460"/>
      <c r="T274" s="458"/>
      <c r="U274" s="461">
        <v>1</v>
      </c>
      <c r="V274" s="218">
        <f>SUM(J274:L274)*H274</f>
        <v>0</v>
      </c>
      <c r="W274" s="219">
        <f>SUM(M274:O274)*H274</f>
        <v>0.2</v>
      </c>
      <c r="X274" s="219">
        <f>SUM(P274:R274)*H274</f>
        <v>0</v>
      </c>
      <c r="Y274" s="219">
        <f>SUM(S274:U274)*H274</f>
        <v>0.2</v>
      </c>
      <c r="Z274" s="220">
        <f t="shared" si="4"/>
        <v>0.2</v>
      </c>
      <c r="AA274" s="1891"/>
      <c r="AB274" s="573" t="s">
        <v>721</v>
      </c>
      <c r="AC274" s="1880"/>
      <c r="AD274" s="2108"/>
      <c r="AE274" s="2108"/>
    </row>
    <row r="275" spans="1:31" ht="24.95" customHeight="1" x14ac:dyDescent="0.2">
      <c r="A275" s="1766"/>
      <c r="B275" s="1912"/>
      <c r="C275" s="1898"/>
      <c r="D275" s="1898"/>
      <c r="E275" s="1898"/>
      <c r="F275" s="1898"/>
      <c r="G275" s="1892"/>
      <c r="H275" s="1889"/>
      <c r="I275" s="248" t="s">
        <v>601</v>
      </c>
      <c r="J275" s="467"/>
      <c r="K275" s="468"/>
      <c r="L275" s="469"/>
      <c r="M275" s="470"/>
      <c r="N275" s="468"/>
      <c r="O275" s="469"/>
      <c r="P275" s="470"/>
      <c r="Q275" s="468"/>
      <c r="R275" s="469"/>
      <c r="S275" s="470"/>
      <c r="T275" s="468"/>
      <c r="U275" s="471"/>
      <c r="V275" s="249">
        <f>SUM(J275:L275)*H274</f>
        <v>0</v>
      </c>
      <c r="W275" s="250">
        <f>SUM(M275:O275)*H274</f>
        <v>0</v>
      </c>
      <c r="X275" s="250">
        <f>SUM(P275:R275)*H274</f>
        <v>0</v>
      </c>
      <c r="Y275" s="250">
        <f>SUM(S275:U275)*H274</f>
        <v>0</v>
      </c>
      <c r="Z275" s="251">
        <f t="shared" si="4"/>
        <v>0</v>
      </c>
      <c r="AA275" s="1891"/>
      <c r="AB275" s="573" t="s">
        <v>721</v>
      </c>
      <c r="AC275" s="1880"/>
      <c r="AD275" s="2108"/>
      <c r="AE275" s="2108"/>
    </row>
    <row r="276" spans="1:31" ht="24.95" customHeight="1" x14ac:dyDescent="0.2">
      <c r="A276" s="1766"/>
      <c r="B276" s="1912"/>
      <c r="C276" s="1898"/>
      <c r="D276" s="1898"/>
      <c r="E276" s="1898"/>
      <c r="F276" s="1898"/>
      <c r="G276" s="1892" t="s">
        <v>724</v>
      </c>
      <c r="H276" s="1889">
        <v>0.2</v>
      </c>
      <c r="I276" s="593" t="s">
        <v>600</v>
      </c>
      <c r="J276" s="457"/>
      <c r="K276" s="458"/>
      <c r="L276" s="459"/>
      <c r="M276" s="460"/>
      <c r="N276" s="458"/>
      <c r="O276" s="459">
        <v>0.3</v>
      </c>
      <c r="P276" s="460"/>
      <c r="Q276" s="458"/>
      <c r="R276" s="459">
        <v>0.5</v>
      </c>
      <c r="S276" s="460"/>
      <c r="T276" s="458"/>
      <c r="U276" s="461">
        <v>1</v>
      </c>
      <c r="V276" s="218">
        <f>SUM(J276:L276)*H276</f>
        <v>0</v>
      </c>
      <c r="W276" s="219">
        <f>SUM(M276:O276)*H276</f>
        <v>0.06</v>
      </c>
      <c r="X276" s="219">
        <f>SUM(P276:R276)*H276</f>
        <v>0.1</v>
      </c>
      <c r="Y276" s="219">
        <f>SUM(S276:U276)*H276</f>
        <v>0.2</v>
      </c>
      <c r="Z276" s="220">
        <f t="shared" si="4"/>
        <v>0.2</v>
      </c>
      <c r="AA276" s="1891"/>
      <c r="AB276" s="573" t="s">
        <v>721</v>
      </c>
      <c r="AC276" s="1880"/>
      <c r="AD276" s="2108"/>
      <c r="AE276" s="2108"/>
    </row>
    <row r="277" spans="1:31" ht="24.95" customHeight="1" x14ac:dyDescent="0.2">
      <c r="A277" s="1766"/>
      <c r="B277" s="1912"/>
      <c r="C277" s="1898"/>
      <c r="D277" s="1898"/>
      <c r="E277" s="1898"/>
      <c r="F277" s="1898"/>
      <c r="G277" s="1892"/>
      <c r="H277" s="1889"/>
      <c r="I277" s="248" t="s">
        <v>601</v>
      </c>
      <c r="J277" s="467"/>
      <c r="K277" s="468"/>
      <c r="L277" s="469"/>
      <c r="M277" s="470"/>
      <c r="N277" s="468"/>
      <c r="O277" s="469"/>
      <c r="P277" s="470"/>
      <c r="Q277" s="468"/>
      <c r="R277" s="469"/>
      <c r="S277" s="470"/>
      <c r="T277" s="468"/>
      <c r="U277" s="471"/>
      <c r="V277" s="249">
        <f>SUM(J277:L277)*H276</f>
        <v>0</v>
      </c>
      <c r="W277" s="250">
        <f>SUM(M277:O277)*H276</f>
        <v>0</v>
      </c>
      <c r="X277" s="250">
        <f>SUM(P277:R277)*H276</f>
        <v>0</v>
      </c>
      <c r="Y277" s="250">
        <f>SUM(S277:U277)*H276</f>
        <v>0</v>
      </c>
      <c r="Z277" s="251">
        <f t="shared" si="4"/>
        <v>0</v>
      </c>
      <c r="AA277" s="1891"/>
      <c r="AB277" s="573" t="s">
        <v>721</v>
      </c>
      <c r="AC277" s="1880"/>
      <c r="AD277" s="2108"/>
      <c r="AE277" s="2108"/>
    </row>
    <row r="278" spans="1:31" ht="24.95" customHeight="1" x14ac:dyDescent="0.2">
      <c r="A278" s="1766"/>
      <c r="B278" s="1912"/>
      <c r="C278" s="1898"/>
      <c r="D278" s="1898"/>
      <c r="E278" s="1898"/>
      <c r="F278" s="1898"/>
      <c r="G278" s="1892" t="s">
        <v>725</v>
      </c>
      <c r="H278" s="1889">
        <v>0.2</v>
      </c>
      <c r="I278" s="593" t="s">
        <v>600</v>
      </c>
      <c r="J278" s="457"/>
      <c r="K278" s="458"/>
      <c r="L278" s="459"/>
      <c r="M278" s="460"/>
      <c r="N278" s="458"/>
      <c r="O278" s="459"/>
      <c r="P278" s="460"/>
      <c r="Q278" s="458"/>
      <c r="R278" s="459"/>
      <c r="S278" s="460"/>
      <c r="T278" s="458"/>
      <c r="U278" s="461">
        <v>1</v>
      </c>
      <c r="V278" s="218">
        <f>SUM(J278:L278)*H278</f>
        <v>0</v>
      </c>
      <c r="W278" s="219">
        <f>SUM(M278:O278)*H278</f>
        <v>0</v>
      </c>
      <c r="X278" s="219">
        <f>SUM(P278:R278)*H278</f>
        <v>0</v>
      </c>
      <c r="Y278" s="219">
        <f>SUM(S278:U278)*H278</f>
        <v>0.2</v>
      </c>
      <c r="Z278" s="220">
        <f t="shared" si="4"/>
        <v>0.2</v>
      </c>
      <c r="AA278" s="1891"/>
      <c r="AB278" s="573" t="s">
        <v>721</v>
      </c>
      <c r="AC278" s="1880"/>
      <c r="AD278" s="2108"/>
      <c r="AE278" s="2108"/>
    </row>
    <row r="279" spans="1:31" ht="24.95" customHeight="1" x14ac:dyDescent="0.2">
      <c r="A279" s="1766"/>
      <c r="B279" s="1912"/>
      <c r="C279" s="1898"/>
      <c r="D279" s="1898"/>
      <c r="E279" s="1898"/>
      <c r="F279" s="1898"/>
      <c r="G279" s="1892"/>
      <c r="H279" s="1889"/>
      <c r="I279" s="248" t="s">
        <v>601</v>
      </c>
      <c r="J279" s="467"/>
      <c r="K279" s="468"/>
      <c r="L279" s="469"/>
      <c r="M279" s="470"/>
      <c r="N279" s="468"/>
      <c r="O279" s="469"/>
      <c r="P279" s="470"/>
      <c r="Q279" s="468"/>
      <c r="R279" s="469"/>
      <c r="S279" s="470"/>
      <c r="T279" s="468"/>
      <c r="U279" s="471"/>
      <c r="V279" s="249">
        <f>SUM(J279:L279)*H278</f>
        <v>0</v>
      </c>
      <c r="W279" s="250">
        <f>SUM(M279:O279)*H278</f>
        <v>0</v>
      </c>
      <c r="X279" s="250">
        <f>SUM(P279:R279)*H278</f>
        <v>0</v>
      </c>
      <c r="Y279" s="250">
        <f>SUM(S279:U279)*H278</f>
        <v>0</v>
      </c>
      <c r="Z279" s="251">
        <f t="shared" si="4"/>
        <v>0</v>
      </c>
      <c r="AA279" s="1891"/>
      <c r="AB279" s="573" t="s">
        <v>721</v>
      </c>
      <c r="AC279" s="1880"/>
      <c r="AD279" s="2108"/>
      <c r="AE279" s="2108"/>
    </row>
    <row r="280" spans="1:31" ht="24.95" customHeight="1" x14ac:dyDescent="0.2">
      <c r="A280" s="1766"/>
      <c r="B280" s="1912"/>
      <c r="C280" s="1898"/>
      <c r="D280" s="1898"/>
      <c r="E280" s="1898"/>
      <c r="F280" s="1898"/>
      <c r="G280" s="1892" t="s">
        <v>726</v>
      </c>
      <c r="H280" s="1889">
        <v>0.2</v>
      </c>
      <c r="I280" s="593" t="s">
        <v>600</v>
      </c>
      <c r="J280" s="457"/>
      <c r="K280" s="458"/>
      <c r="L280" s="459"/>
      <c r="M280" s="460"/>
      <c r="N280" s="458"/>
      <c r="O280" s="459"/>
      <c r="P280" s="460"/>
      <c r="Q280" s="458"/>
      <c r="R280" s="459"/>
      <c r="S280" s="460"/>
      <c r="T280" s="458"/>
      <c r="U280" s="461">
        <v>1</v>
      </c>
      <c r="V280" s="218">
        <f>SUM(J280:L280)*H280</f>
        <v>0</v>
      </c>
      <c r="W280" s="219">
        <f>SUM(M280:O280)*H280</f>
        <v>0</v>
      </c>
      <c r="X280" s="219">
        <f>SUM(P280:R280)*H280</f>
        <v>0</v>
      </c>
      <c r="Y280" s="219">
        <f>SUM(S280:U280)*H280</f>
        <v>0.2</v>
      </c>
      <c r="Z280" s="220">
        <f t="shared" si="4"/>
        <v>0.2</v>
      </c>
      <c r="AA280" s="1891"/>
      <c r="AB280" s="573" t="s">
        <v>721</v>
      </c>
      <c r="AC280" s="1880"/>
      <c r="AD280" s="2108"/>
      <c r="AE280" s="2108"/>
    </row>
    <row r="281" spans="1:31" ht="24.95" customHeight="1" thickBot="1" x14ac:dyDescent="0.25">
      <c r="A281" s="1766"/>
      <c r="B281" s="1912"/>
      <c r="C281" s="1898"/>
      <c r="D281" s="1898"/>
      <c r="E281" s="1898"/>
      <c r="F281" s="1901"/>
      <c r="G281" s="1893"/>
      <c r="H281" s="1894"/>
      <c r="I281" s="252" t="s">
        <v>601</v>
      </c>
      <c r="J281" s="472"/>
      <c r="K281" s="473"/>
      <c r="L281" s="474"/>
      <c r="M281" s="475"/>
      <c r="N281" s="473"/>
      <c r="O281" s="474"/>
      <c r="P281" s="475"/>
      <c r="Q281" s="473"/>
      <c r="R281" s="474"/>
      <c r="S281" s="475"/>
      <c r="T281" s="473"/>
      <c r="U281" s="476"/>
      <c r="V281" s="256">
        <f>SUM(J281:L281)*H280</f>
        <v>0</v>
      </c>
      <c r="W281" s="257">
        <f>SUM(M281:O281)*H280</f>
        <v>0</v>
      </c>
      <c r="X281" s="257">
        <f>SUM(P281:R281)*H280</f>
        <v>0</v>
      </c>
      <c r="Y281" s="257">
        <f>SUM(S281:U281)*H280</f>
        <v>0</v>
      </c>
      <c r="Z281" s="258">
        <f t="shared" si="4"/>
        <v>0</v>
      </c>
      <c r="AA281" s="1891"/>
      <c r="AB281" s="573" t="s">
        <v>721</v>
      </c>
      <c r="AC281" s="1880"/>
      <c r="AD281" s="2108"/>
      <c r="AE281" s="2108"/>
    </row>
    <row r="282" spans="1:31" ht="24.95" customHeight="1" x14ac:dyDescent="0.2">
      <c r="A282" s="1766"/>
      <c r="B282" s="1912"/>
      <c r="C282" s="1903" t="s">
        <v>22</v>
      </c>
      <c r="D282" s="1897" t="s">
        <v>155</v>
      </c>
      <c r="E282" s="1897" t="s">
        <v>156</v>
      </c>
      <c r="F282" s="1898" t="s">
        <v>157</v>
      </c>
      <c r="G282" s="1895" t="s">
        <v>727</v>
      </c>
      <c r="H282" s="1888">
        <v>0.4</v>
      </c>
      <c r="I282" s="592" t="s">
        <v>600</v>
      </c>
      <c r="J282" s="447"/>
      <c r="K282" s="448"/>
      <c r="L282" s="449">
        <v>1</v>
      </c>
      <c r="M282" s="450"/>
      <c r="N282" s="448"/>
      <c r="O282" s="449">
        <v>1</v>
      </c>
      <c r="P282" s="450"/>
      <c r="Q282" s="448"/>
      <c r="R282" s="449">
        <v>1</v>
      </c>
      <c r="S282" s="450"/>
      <c r="T282" s="448"/>
      <c r="U282" s="451">
        <v>1</v>
      </c>
      <c r="V282" s="221">
        <f>SUM(J282:L282)*H282</f>
        <v>0.4</v>
      </c>
      <c r="W282" s="222">
        <f>SUM(M282:O282)*H282</f>
        <v>0.4</v>
      </c>
      <c r="X282" s="222">
        <f>SUM(P282:R282)*H282</f>
        <v>0.4</v>
      </c>
      <c r="Y282" s="222">
        <f>SUM(S282:U282)*H282</f>
        <v>0.4</v>
      </c>
      <c r="Z282" s="223">
        <f t="shared" si="4"/>
        <v>0.4</v>
      </c>
      <c r="AA282" s="1890" t="s">
        <v>45</v>
      </c>
      <c r="AB282" s="573" t="s">
        <v>721</v>
      </c>
      <c r="AC282" s="1882">
        <v>37</v>
      </c>
      <c r="AD282" s="2107" t="s">
        <v>1022</v>
      </c>
      <c r="AE282" s="2107" t="s">
        <v>1022</v>
      </c>
    </row>
    <row r="283" spans="1:31" ht="24.95" customHeight="1" x14ac:dyDescent="0.2">
      <c r="A283" s="1766"/>
      <c r="B283" s="1912"/>
      <c r="C283" s="1904"/>
      <c r="D283" s="1898"/>
      <c r="E283" s="1898"/>
      <c r="F283" s="1898"/>
      <c r="G283" s="1892"/>
      <c r="H283" s="1889"/>
      <c r="I283" s="248" t="s">
        <v>601</v>
      </c>
      <c r="J283" s="467"/>
      <c r="K283" s="468"/>
      <c r="L283" s="469">
        <v>1.87</v>
      </c>
      <c r="M283" s="470"/>
      <c r="N283" s="468"/>
      <c r="O283" s="469"/>
      <c r="P283" s="470"/>
      <c r="Q283" s="468"/>
      <c r="R283" s="469"/>
      <c r="S283" s="470"/>
      <c r="T283" s="468"/>
      <c r="U283" s="471"/>
      <c r="V283" s="249">
        <f>SUM(J283:L283)*H282</f>
        <v>0.74800000000000011</v>
      </c>
      <c r="W283" s="250">
        <f>SUM(M283:O283)*H282</f>
        <v>0</v>
      </c>
      <c r="X283" s="250">
        <f>SUM(P283:R283)*H282</f>
        <v>0</v>
      </c>
      <c r="Y283" s="250">
        <f>SUM(S283:U283)*H282</f>
        <v>0</v>
      </c>
      <c r="Z283" s="251">
        <f t="shared" si="4"/>
        <v>0.74800000000000011</v>
      </c>
      <c r="AA283" s="1891"/>
      <c r="AB283" s="573" t="s">
        <v>721</v>
      </c>
      <c r="AC283" s="1880"/>
      <c r="AD283" s="2108"/>
      <c r="AE283" s="2108"/>
    </row>
    <row r="284" spans="1:31" ht="24.95" customHeight="1" x14ac:dyDescent="0.2">
      <c r="A284" s="1766"/>
      <c r="B284" s="1912"/>
      <c r="C284" s="1904"/>
      <c r="D284" s="1898"/>
      <c r="E284" s="1898"/>
      <c r="F284" s="1898"/>
      <c r="G284" s="1892" t="s">
        <v>728</v>
      </c>
      <c r="H284" s="1889">
        <v>0.4</v>
      </c>
      <c r="I284" s="593" t="s">
        <v>600</v>
      </c>
      <c r="J284" s="457"/>
      <c r="K284" s="458"/>
      <c r="L284" s="459"/>
      <c r="M284" s="460"/>
      <c r="N284" s="458"/>
      <c r="O284" s="459">
        <v>1</v>
      </c>
      <c r="P284" s="460"/>
      <c r="Q284" s="458"/>
      <c r="R284" s="459">
        <v>1</v>
      </c>
      <c r="S284" s="460"/>
      <c r="T284" s="458"/>
      <c r="U284" s="461">
        <v>1</v>
      </c>
      <c r="V284" s="218">
        <f>SUM(J284:L284)*H284</f>
        <v>0</v>
      </c>
      <c r="W284" s="219">
        <f>SUM(M284:O284)*H284</f>
        <v>0.4</v>
      </c>
      <c r="X284" s="219">
        <f>SUM(P284:R284)*H284</f>
        <v>0.4</v>
      </c>
      <c r="Y284" s="219">
        <f>SUM(S284:U284)*H284</f>
        <v>0.4</v>
      </c>
      <c r="Z284" s="220">
        <f t="shared" si="4"/>
        <v>0.4</v>
      </c>
      <c r="AA284" s="1891"/>
      <c r="AB284" s="573" t="s">
        <v>721</v>
      </c>
      <c r="AC284" s="1880"/>
      <c r="AD284" s="2108"/>
      <c r="AE284" s="2108"/>
    </row>
    <row r="285" spans="1:31" ht="24.95" customHeight="1" x14ac:dyDescent="0.2">
      <c r="A285" s="1766"/>
      <c r="B285" s="1912"/>
      <c r="C285" s="1904"/>
      <c r="D285" s="1898"/>
      <c r="E285" s="1898"/>
      <c r="F285" s="1898"/>
      <c r="G285" s="1892"/>
      <c r="H285" s="1889"/>
      <c r="I285" s="248" t="s">
        <v>601</v>
      </c>
      <c r="J285" s="467"/>
      <c r="K285" s="468"/>
      <c r="L285" s="469"/>
      <c r="M285" s="470"/>
      <c r="N285" s="468"/>
      <c r="O285" s="469"/>
      <c r="P285" s="470"/>
      <c r="Q285" s="468"/>
      <c r="R285" s="469"/>
      <c r="S285" s="470"/>
      <c r="T285" s="468"/>
      <c r="U285" s="471"/>
      <c r="V285" s="249">
        <f>SUM(J285:L285)*H284</f>
        <v>0</v>
      </c>
      <c r="W285" s="250">
        <f>SUM(M285:O285)*H284</f>
        <v>0</v>
      </c>
      <c r="X285" s="250">
        <f>SUM(P285:R285)*H284</f>
        <v>0</v>
      </c>
      <c r="Y285" s="250">
        <f>SUM(S285:U285)*H284</f>
        <v>0</v>
      </c>
      <c r="Z285" s="251">
        <f t="shared" si="4"/>
        <v>0</v>
      </c>
      <c r="AA285" s="1891"/>
      <c r="AB285" s="573" t="s">
        <v>721</v>
      </c>
      <c r="AC285" s="1880"/>
      <c r="AD285" s="2108"/>
      <c r="AE285" s="2108"/>
    </row>
    <row r="286" spans="1:31" ht="24.95" customHeight="1" x14ac:dyDescent="0.2">
      <c r="A286" s="1766"/>
      <c r="B286" s="1912"/>
      <c r="C286" s="1904"/>
      <c r="D286" s="1898"/>
      <c r="E286" s="1898"/>
      <c r="F286" s="1898"/>
      <c r="G286" s="1892" t="s">
        <v>729</v>
      </c>
      <c r="H286" s="1889">
        <v>0.2</v>
      </c>
      <c r="I286" s="593" t="s">
        <v>600</v>
      </c>
      <c r="J286" s="457"/>
      <c r="K286" s="458"/>
      <c r="L286" s="459"/>
      <c r="M286" s="460"/>
      <c r="N286" s="458"/>
      <c r="O286" s="459"/>
      <c r="P286" s="460"/>
      <c r="Q286" s="458"/>
      <c r="R286" s="459">
        <v>1</v>
      </c>
      <c r="S286" s="460"/>
      <c r="T286" s="458"/>
      <c r="U286" s="461">
        <v>1</v>
      </c>
      <c r="V286" s="218">
        <f>SUM(J286:L286)*H286</f>
        <v>0</v>
      </c>
      <c r="W286" s="219">
        <f>SUM(M286:O286)*H286</f>
        <v>0</v>
      </c>
      <c r="X286" s="219">
        <f>SUM(P286:R286)*H286</f>
        <v>0.2</v>
      </c>
      <c r="Y286" s="219">
        <f>SUM(S286:U286)*H286</f>
        <v>0.2</v>
      </c>
      <c r="Z286" s="220">
        <f t="shared" si="4"/>
        <v>0.2</v>
      </c>
      <c r="AA286" s="1891"/>
      <c r="AB286" s="573" t="s">
        <v>721</v>
      </c>
      <c r="AC286" s="1880"/>
      <c r="AD286" s="2108"/>
      <c r="AE286" s="2108"/>
    </row>
    <row r="287" spans="1:31" ht="24.95" customHeight="1" thickBot="1" x14ac:dyDescent="0.25">
      <c r="A287" s="1766"/>
      <c r="B287" s="1912"/>
      <c r="C287" s="1904"/>
      <c r="D287" s="1898"/>
      <c r="E287" s="1898"/>
      <c r="F287" s="1898"/>
      <c r="G287" s="1893"/>
      <c r="H287" s="1894"/>
      <c r="I287" s="252" t="s">
        <v>601</v>
      </c>
      <c r="J287" s="472"/>
      <c r="K287" s="473"/>
      <c r="L287" s="474"/>
      <c r="M287" s="475"/>
      <c r="N287" s="473"/>
      <c r="O287" s="474"/>
      <c r="P287" s="475"/>
      <c r="Q287" s="473"/>
      <c r="R287" s="474"/>
      <c r="S287" s="475"/>
      <c r="T287" s="473"/>
      <c r="U287" s="476"/>
      <c r="V287" s="256">
        <f>SUM(J287:L287)*H286</f>
        <v>0</v>
      </c>
      <c r="W287" s="257">
        <f>SUM(M287:O287)*H286</f>
        <v>0</v>
      </c>
      <c r="X287" s="257">
        <f>SUM(P287:R287)*H286</f>
        <v>0</v>
      </c>
      <c r="Y287" s="257">
        <f>SUM(S287:U287)*H286</f>
        <v>0</v>
      </c>
      <c r="Z287" s="258">
        <f t="shared" si="4"/>
        <v>0</v>
      </c>
      <c r="AA287" s="1900"/>
      <c r="AB287" s="573" t="s">
        <v>721</v>
      </c>
      <c r="AC287" s="1880"/>
      <c r="AD287" s="2109"/>
      <c r="AE287" s="2109"/>
    </row>
    <row r="288" spans="1:31" ht="24.95" customHeight="1" x14ac:dyDescent="0.2">
      <c r="A288" s="1766"/>
      <c r="B288" s="1912"/>
      <c r="C288" s="1904"/>
      <c r="D288" s="1897" t="s">
        <v>401</v>
      </c>
      <c r="E288" s="1897" t="s">
        <v>158</v>
      </c>
      <c r="F288" s="1897" t="s">
        <v>234</v>
      </c>
      <c r="G288" s="1899" t="s">
        <v>730</v>
      </c>
      <c r="H288" s="1888">
        <v>0.4</v>
      </c>
      <c r="I288" s="592" t="s">
        <v>600</v>
      </c>
      <c r="J288" s="447"/>
      <c r="K288" s="448"/>
      <c r="L288" s="449">
        <v>1</v>
      </c>
      <c r="M288" s="450"/>
      <c r="N288" s="448"/>
      <c r="O288" s="449">
        <v>1</v>
      </c>
      <c r="P288" s="450"/>
      <c r="Q288" s="448"/>
      <c r="R288" s="449">
        <v>1</v>
      </c>
      <c r="S288" s="450"/>
      <c r="T288" s="453"/>
      <c r="U288" s="456">
        <v>1</v>
      </c>
      <c r="V288" s="215">
        <f>SUM(J288:L288)*H288</f>
        <v>0.4</v>
      </c>
      <c r="W288" s="216">
        <f>SUM(M288:O288)*H288</f>
        <v>0.4</v>
      </c>
      <c r="X288" s="216">
        <f>SUM(P288:R288)*H288</f>
        <v>0.4</v>
      </c>
      <c r="Y288" s="216">
        <f>SUM(S288:U288)*H288</f>
        <v>0.4</v>
      </c>
      <c r="Z288" s="217">
        <f t="shared" si="4"/>
        <v>0.4</v>
      </c>
      <c r="AA288" s="1891" t="s">
        <v>446</v>
      </c>
      <c r="AB288" s="573" t="s">
        <v>721</v>
      </c>
      <c r="AC288" s="1882">
        <v>38</v>
      </c>
      <c r="AD288" s="2108" t="s">
        <v>1022</v>
      </c>
      <c r="AE288" s="2108" t="s">
        <v>1022</v>
      </c>
    </row>
    <row r="289" spans="1:31" ht="24.95" customHeight="1" x14ac:dyDescent="0.2">
      <c r="A289" s="1766"/>
      <c r="B289" s="1912"/>
      <c r="C289" s="1904"/>
      <c r="D289" s="1898"/>
      <c r="E289" s="1898"/>
      <c r="F289" s="1898"/>
      <c r="G289" s="1892"/>
      <c r="H289" s="1889"/>
      <c r="I289" s="248" t="s">
        <v>601</v>
      </c>
      <c r="J289" s="467"/>
      <c r="K289" s="468"/>
      <c r="L289" s="469">
        <v>1</v>
      </c>
      <c r="M289" s="470"/>
      <c r="N289" s="468"/>
      <c r="O289" s="469"/>
      <c r="P289" s="470"/>
      <c r="Q289" s="468"/>
      <c r="R289" s="469"/>
      <c r="S289" s="470"/>
      <c r="T289" s="468"/>
      <c r="U289" s="471"/>
      <c r="V289" s="249">
        <f>SUM(J289:L289)*H288</f>
        <v>0.4</v>
      </c>
      <c r="W289" s="250">
        <f>SUM(M289:O289)*H288</f>
        <v>0</v>
      </c>
      <c r="X289" s="250">
        <f>SUM(P289:R289)*H288</f>
        <v>0</v>
      </c>
      <c r="Y289" s="250">
        <f>SUM(S289:U289)*H288</f>
        <v>0</v>
      </c>
      <c r="Z289" s="251">
        <f t="shared" si="4"/>
        <v>0.4</v>
      </c>
      <c r="AA289" s="1891"/>
      <c r="AB289" s="573" t="s">
        <v>721</v>
      </c>
      <c r="AC289" s="1880"/>
      <c r="AD289" s="2108"/>
      <c r="AE289" s="2108"/>
    </row>
    <row r="290" spans="1:31" ht="24.95" customHeight="1" x14ac:dyDescent="0.2">
      <c r="A290" s="1766"/>
      <c r="B290" s="1912"/>
      <c r="C290" s="1904"/>
      <c r="D290" s="1898"/>
      <c r="E290" s="1898"/>
      <c r="F290" s="1898"/>
      <c r="G290" s="1892" t="s">
        <v>731</v>
      </c>
      <c r="H290" s="1889">
        <v>0.3</v>
      </c>
      <c r="I290" s="593" t="s">
        <v>600</v>
      </c>
      <c r="J290" s="457"/>
      <c r="K290" s="458"/>
      <c r="L290" s="459"/>
      <c r="M290" s="460"/>
      <c r="N290" s="458"/>
      <c r="O290" s="459">
        <v>1</v>
      </c>
      <c r="P290" s="460"/>
      <c r="Q290" s="458"/>
      <c r="R290" s="459"/>
      <c r="S290" s="460"/>
      <c r="T290" s="458"/>
      <c r="U290" s="461">
        <v>1</v>
      </c>
      <c r="V290" s="218">
        <f>SUM(J290:L290)*H290</f>
        <v>0</v>
      </c>
      <c r="W290" s="219">
        <f>SUM(M290:O290)*H290</f>
        <v>0.3</v>
      </c>
      <c r="X290" s="219">
        <f>SUM(P290:R290)*H290</f>
        <v>0</v>
      </c>
      <c r="Y290" s="219">
        <f>SUM(S290:U290)*H290</f>
        <v>0.3</v>
      </c>
      <c r="Z290" s="220">
        <f t="shared" si="4"/>
        <v>0.3</v>
      </c>
      <c r="AA290" s="1891"/>
      <c r="AB290" s="573" t="s">
        <v>721</v>
      </c>
      <c r="AC290" s="1880"/>
      <c r="AD290" s="2108"/>
      <c r="AE290" s="2108"/>
    </row>
    <row r="291" spans="1:31" ht="24.95" customHeight="1" x14ac:dyDescent="0.2">
      <c r="A291" s="1766"/>
      <c r="B291" s="1912"/>
      <c r="C291" s="1904"/>
      <c r="D291" s="1898"/>
      <c r="E291" s="1898"/>
      <c r="F291" s="1898"/>
      <c r="G291" s="1892"/>
      <c r="H291" s="1889"/>
      <c r="I291" s="248" t="s">
        <v>601</v>
      </c>
      <c r="J291" s="467"/>
      <c r="K291" s="468"/>
      <c r="L291" s="469"/>
      <c r="M291" s="470"/>
      <c r="N291" s="468"/>
      <c r="O291" s="469"/>
      <c r="P291" s="470"/>
      <c r="Q291" s="468"/>
      <c r="R291" s="469"/>
      <c r="S291" s="470"/>
      <c r="T291" s="468"/>
      <c r="U291" s="471"/>
      <c r="V291" s="249">
        <f>SUM(J291:L291)*H290</f>
        <v>0</v>
      </c>
      <c r="W291" s="250">
        <f>SUM(M291:O291)*H290</f>
        <v>0</v>
      </c>
      <c r="X291" s="250">
        <f>SUM(P291:R291)*H290</f>
        <v>0</v>
      </c>
      <c r="Y291" s="250">
        <f>SUM(S291:U291)*H290</f>
        <v>0</v>
      </c>
      <c r="Z291" s="251">
        <f t="shared" si="4"/>
        <v>0</v>
      </c>
      <c r="AA291" s="1891"/>
      <c r="AB291" s="573" t="s">
        <v>721</v>
      </c>
      <c r="AC291" s="1880"/>
      <c r="AD291" s="2108"/>
      <c r="AE291" s="2108"/>
    </row>
    <row r="292" spans="1:31" ht="24.95" customHeight="1" x14ac:dyDescent="0.2">
      <c r="A292" s="1766"/>
      <c r="B292" s="1912"/>
      <c r="C292" s="1904"/>
      <c r="D292" s="1898"/>
      <c r="E292" s="1898"/>
      <c r="F292" s="1898"/>
      <c r="G292" s="1892" t="s">
        <v>732</v>
      </c>
      <c r="H292" s="1889">
        <v>0.3</v>
      </c>
      <c r="I292" s="593" t="s">
        <v>600</v>
      </c>
      <c r="J292" s="457"/>
      <c r="K292" s="458"/>
      <c r="L292" s="459"/>
      <c r="M292" s="460"/>
      <c r="N292" s="458"/>
      <c r="O292" s="459"/>
      <c r="P292" s="460"/>
      <c r="Q292" s="458"/>
      <c r="R292" s="459">
        <v>1</v>
      </c>
      <c r="S292" s="460"/>
      <c r="T292" s="458"/>
      <c r="U292" s="461">
        <v>1</v>
      </c>
      <c r="V292" s="218">
        <f>SUM(J292:L292)*H292</f>
        <v>0</v>
      </c>
      <c r="W292" s="219">
        <f>SUM(M292:O292)*H292</f>
        <v>0</v>
      </c>
      <c r="X292" s="219">
        <f>SUM(P292:R292)*H292</f>
        <v>0.3</v>
      </c>
      <c r="Y292" s="219">
        <f>SUM(S292:U292)*H292</f>
        <v>0.3</v>
      </c>
      <c r="Z292" s="220">
        <f t="shared" si="4"/>
        <v>0.3</v>
      </c>
      <c r="AA292" s="1891"/>
      <c r="AB292" s="573" t="s">
        <v>721</v>
      </c>
      <c r="AC292" s="1880"/>
      <c r="AD292" s="2108"/>
      <c r="AE292" s="2108"/>
    </row>
    <row r="293" spans="1:31" ht="24.95" customHeight="1" thickBot="1" x14ac:dyDescent="0.25">
      <c r="A293" s="1766"/>
      <c r="B293" s="1912"/>
      <c r="C293" s="1904"/>
      <c r="D293" s="1898"/>
      <c r="E293" s="1898"/>
      <c r="F293" s="1898"/>
      <c r="G293" s="1893"/>
      <c r="H293" s="1894"/>
      <c r="I293" s="252" t="s">
        <v>601</v>
      </c>
      <c r="J293" s="472"/>
      <c r="K293" s="473"/>
      <c r="L293" s="474"/>
      <c r="M293" s="475"/>
      <c r="N293" s="473"/>
      <c r="O293" s="474"/>
      <c r="P293" s="475"/>
      <c r="Q293" s="473"/>
      <c r="R293" s="474"/>
      <c r="S293" s="475"/>
      <c r="T293" s="473"/>
      <c r="U293" s="476"/>
      <c r="V293" s="256">
        <f>SUM(J293:L293)*H292</f>
        <v>0</v>
      </c>
      <c r="W293" s="257">
        <f>SUM(M293:O293)*H292</f>
        <v>0</v>
      </c>
      <c r="X293" s="257">
        <f>SUM(P293:R293)*H292</f>
        <v>0</v>
      </c>
      <c r="Y293" s="257">
        <f>SUM(S293:U293)*H292</f>
        <v>0</v>
      </c>
      <c r="Z293" s="258">
        <f t="shared" si="4"/>
        <v>0</v>
      </c>
      <c r="AA293" s="1891"/>
      <c r="AB293" s="573" t="s">
        <v>721</v>
      </c>
      <c r="AC293" s="1880"/>
      <c r="AD293" s="2108"/>
      <c r="AE293" s="2108"/>
    </row>
    <row r="294" spans="1:31" ht="24.95" customHeight="1" x14ac:dyDescent="0.2">
      <c r="A294" s="1766"/>
      <c r="B294" s="1912"/>
      <c r="C294" s="1904"/>
      <c r="D294" s="1897" t="s">
        <v>235</v>
      </c>
      <c r="E294" s="1897" t="s">
        <v>159</v>
      </c>
      <c r="F294" s="1897" t="s">
        <v>160</v>
      </c>
      <c r="G294" s="1899" t="s">
        <v>730</v>
      </c>
      <c r="H294" s="1888">
        <v>0.33</v>
      </c>
      <c r="I294" s="592" t="s">
        <v>600</v>
      </c>
      <c r="J294" s="447"/>
      <c r="K294" s="448"/>
      <c r="L294" s="449">
        <v>1</v>
      </c>
      <c r="M294" s="450"/>
      <c r="N294" s="448"/>
      <c r="O294" s="449">
        <v>1</v>
      </c>
      <c r="P294" s="450"/>
      <c r="Q294" s="448"/>
      <c r="R294" s="449">
        <v>1</v>
      </c>
      <c r="S294" s="450"/>
      <c r="T294" s="453"/>
      <c r="U294" s="456">
        <v>1</v>
      </c>
      <c r="V294" s="215">
        <f>SUM(J294:L294)*H294</f>
        <v>0.33</v>
      </c>
      <c r="W294" s="216">
        <f>SUM(M294:O294)*H294</f>
        <v>0.33</v>
      </c>
      <c r="X294" s="216">
        <f>SUM(P294:R294)*H294</f>
        <v>0.33</v>
      </c>
      <c r="Y294" s="216">
        <f>SUM(S294:U294)*H294</f>
        <v>0.33</v>
      </c>
      <c r="Z294" s="217">
        <f t="shared" si="4"/>
        <v>0.33</v>
      </c>
      <c r="AA294" s="1890" t="s">
        <v>45</v>
      </c>
      <c r="AB294" s="573" t="s">
        <v>721</v>
      </c>
      <c r="AC294" s="1882">
        <v>39</v>
      </c>
      <c r="AD294" s="2107" t="s">
        <v>1022</v>
      </c>
      <c r="AE294" s="2107" t="s">
        <v>1022</v>
      </c>
    </row>
    <row r="295" spans="1:31" ht="24.95" customHeight="1" x14ac:dyDescent="0.2">
      <c r="A295" s="1766"/>
      <c r="B295" s="1912"/>
      <c r="C295" s="1904"/>
      <c r="D295" s="1898"/>
      <c r="E295" s="1898"/>
      <c r="F295" s="1898"/>
      <c r="G295" s="1892"/>
      <c r="H295" s="1889"/>
      <c r="I295" s="248" t="s">
        <v>601</v>
      </c>
      <c r="J295" s="467"/>
      <c r="K295" s="468"/>
      <c r="L295" s="469"/>
      <c r="M295" s="470"/>
      <c r="N295" s="468"/>
      <c r="O295" s="469"/>
      <c r="P295" s="470"/>
      <c r="Q295" s="468"/>
      <c r="R295" s="469"/>
      <c r="S295" s="470"/>
      <c r="T295" s="468"/>
      <c r="U295" s="471"/>
      <c r="V295" s="249">
        <f>SUM(J295:L295)*H294</f>
        <v>0</v>
      </c>
      <c r="W295" s="250">
        <f>SUM(M295:O295)*H294</f>
        <v>0</v>
      </c>
      <c r="X295" s="250">
        <f>SUM(P295:R295)*H294</f>
        <v>0</v>
      </c>
      <c r="Y295" s="250">
        <f>SUM(S295:U295)*H294</f>
        <v>0</v>
      </c>
      <c r="Z295" s="251">
        <f t="shared" si="4"/>
        <v>0</v>
      </c>
      <c r="AA295" s="1891"/>
      <c r="AB295" s="573" t="s">
        <v>721</v>
      </c>
      <c r="AC295" s="1880"/>
      <c r="AD295" s="2108"/>
      <c r="AE295" s="2108"/>
    </row>
    <row r="296" spans="1:31" ht="24.95" customHeight="1" x14ac:dyDescent="0.2">
      <c r="A296" s="1766"/>
      <c r="B296" s="1912"/>
      <c r="C296" s="1904"/>
      <c r="D296" s="1898"/>
      <c r="E296" s="1898"/>
      <c r="F296" s="1898"/>
      <c r="G296" s="1892" t="s">
        <v>731</v>
      </c>
      <c r="H296" s="1889">
        <v>0.33</v>
      </c>
      <c r="I296" s="593" t="s">
        <v>600</v>
      </c>
      <c r="J296" s="457"/>
      <c r="K296" s="458"/>
      <c r="L296" s="459"/>
      <c r="M296" s="460"/>
      <c r="N296" s="458"/>
      <c r="O296" s="459">
        <v>1</v>
      </c>
      <c r="P296" s="460"/>
      <c r="Q296" s="458"/>
      <c r="R296" s="459">
        <v>1</v>
      </c>
      <c r="S296" s="460"/>
      <c r="T296" s="458"/>
      <c r="U296" s="461">
        <v>1</v>
      </c>
      <c r="V296" s="218">
        <f>SUM(J296:L296)*H296</f>
        <v>0</v>
      </c>
      <c r="W296" s="219">
        <f>SUM(M296:O296)*H296</f>
        <v>0.33</v>
      </c>
      <c r="X296" s="219">
        <f>SUM(P296:R296)*H296</f>
        <v>0.33</v>
      </c>
      <c r="Y296" s="219">
        <f>SUM(S296:U296)*H296</f>
        <v>0.33</v>
      </c>
      <c r="Z296" s="220">
        <f t="shared" si="4"/>
        <v>0.33</v>
      </c>
      <c r="AA296" s="1891"/>
      <c r="AB296" s="573" t="s">
        <v>721</v>
      </c>
      <c r="AC296" s="1880"/>
      <c r="AD296" s="2108"/>
      <c r="AE296" s="2108"/>
    </row>
    <row r="297" spans="1:31" ht="24.95" customHeight="1" x14ac:dyDescent="0.2">
      <c r="A297" s="1766"/>
      <c r="B297" s="1912"/>
      <c r="C297" s="1904"/>
      <c r="D297" s="1898"/>
      <c r="E297" s="1898"/>
      <c r="F297" s="1898"/>
      <c r="G297" s="1892"/>
      <c r="H297" s="1889"/>
      <c r="I297" s="248" t="s">
        <v>601</v>
      </c>
      <c r="J297" s="467"/>
      <c r="K297" s="468"/>
      <c r="L297" s="469"/>
      <c r="M297" s="470"/>
      <c r="N297" s="468"/>
      <c r="O297" s="469"/>
      <c r="P297" s="470"/>
      <c r="Q297" s="468"/>
      <c r="R297" s="469"/>
      <c r="S297" s="470"/>
      <c r="T297" s="468"/>
      <c r="U297" s="471"/>
      <c r="V297" s="249">
        <f>SUM(J297:L297)*H296</f>
        <v>0</v>
      </c>
      <c r="W297" s="250">
        <f>SUM(M297:O297)*H296</f>
        <v>0</v>
      </c>
      <c r="X297" s="250">
        <f>SUM(P297:R297)*H296</f>
        <v>0</v>
      </c>
      <c r="Y297" s="250">
        <f>SUM(S297:U297)*H296</f>
        <v>0</v>
      </c>
      <c r="Z297" s="251">
        <f t="shared" si="4"/>
        <v>0</v>
      </c>
      <c r="AA297" s="1891"/>
      <c r="AB297" s="573" t="s">
        <v>721</v>
      </c>
      <c r="AC297" s="1880"/>
      <c r="AD297" s="2108"/>
      <c r="AE297" s="2108"/>
    </row>
    <row r="298" spans="1:31" ht="24.95" customHeight="1" x14ac:dyDescent="0.2">
      <c r="A298" s="1766"/>
      <c r="B298" s="1912"/>
      <c r="C298" s="1904"/>
      <c r="D298" s="1898"/>
      <c r="E298" s="1898"/>
      <c r="F298" s="1898"/>
      <c r="G298" s="1892" t="s">
        <v>732</v>
      </c>
      <c r="H298" s="1889">
        <v>0.33</v>
      </c>
      <c r="I298" s="593" t="s">
        <v>600</v>
      </c>
      <c r="J298" s="457"/>
      <c r="K298" s="458"/>
      <c r="L298" s="459"/>
      <c r="M298" s="460"/>
      <c r="N298" s="458"/>
      <c r="O298" s="459"/>
      <c r="P298" s="460"/>
      <c r="Q298" s="458"/>
      <c r="R298" s="459">
        <v>1</v>
      </c>
      <c r="S298" s="460"/>
      <c r="T298" s="458"/>
      <c r="U298" s="461">
        <v>1</v>
      </c>
      <c r="V298" s="218">
        <f>SUM(J298:L298)*H298</f>
        <v>0</v>
      </c>
      <c r="W298" s="219">
        <f>SUM(M298:O298)*H298</f>
        <v>0</v>
      </c>
      <c r="X298" s="219">
        <f>SUM(P298:R298)*H298</f>
        <v>0.33</v>
      </c>
      <c r="Y298" s="219">
        <f>SUM(S298:U298)*H298</f>
        <v>0.33</v>
      </c>
      <c r="Z298" s="220">
        <f t="shared" si="4"/>
        <v>0.33</v>
      </c>
      <c r="AA298" s="1891"/>
      <c r="AB298" s="573" t="s">
        <v>721</v>
      </c>
      <c r="AC298" s="1880"/>
      <c r="AD298" s="2108"/>
      <c r="AE298" s="2108"/>
    </row>
    <row r="299" spans="1:31" ht="24.95" customHeight="1" thickBot="1" x14ac:dyDescent="0.25">
      <c r="A299" s="1766"/>
      <c r="B299" s="1912"/>
      <c r="C299" s="1904"/>
      <c r="D299" s="1898"/>
      <c r="E299" s="1898"/>
      <c r="F299" s="1901"/>
      <c r="G299" s="1893"/>
      <c r="H299" s="1894"/>
      <c r="I299" s="252" t="s">
        <v>601</v>
      </c>
      <c r="J299" s="472"/>
      <c r="K299" s="473"/>
      <c r="L299" s="474"/>
      <c r="M299" s="475"/>
      <c r="N299" s="473"/>
      <c r="O299" s="474"/>
      <c r="P299" s="475"/>
      <c r="Q299" s="473"/>
      <c r="R299" s="474"/>
      <c r="S299" s="475"/>
      <c r="T299" s="473"/>
      <c r="U299" s="476"/>
      <c r="V299" s="256">
        <f>SUM(J299:L299)*H298</f>
        <v>0</v>
      </c>
      <c r="W299" s="257">
        <f>SUM(M299:O299)*H298</f>
        <v>0</v>
      </c>
      <c r="X299" s="257">
        <f>SUM(P299:R299)*H298</f>
        <v>0</v>
      </c>
      <c r="Y299" s="257">
        <f>SUM(S299:U299)*H298</f>
        <v>0</v>
      </c>
      <c r="Z299" s="258">
        <f t="shared" si="4"/>
        <v>0</v>
      </c>
      <c r="AA299" s="1891"/>
      <c r="AB299" s="573" t="s">
        <v>721</v>
      </c>
      <c r="AC299" s="1880"/>
      <c r="AD299" s="2108"/>
      <c r="AE299" s="2108"/>
    </row>
    <row r="300" spans="1:31" ht="24.95" customHeight="1" x14ac:dyDescent="0.2">
      <c r="A300" s="1766"/>
      <c r="B300" s="1912"/>
      <c r="C300" s="1903" t="s">
        <v>236</v>
      </c>
      <c r="D300" s="1897" t="s">
        <v>999</v>
      </c>
      <c r="E300" s="1897" t="s">
        <v>238</v>
      </c>
      <c r="F300" s="1898" t="s">
        <v>239</v>
      </c>
      <c r="G300" s="1899" t="s">
        <v>727</v>
      </c>
      <c r="H300" s="1888">
        <v>0.45</v>
      </c>
      <c r="I300" s="592" t="s">
        <v>600</v>
      </c>
      <c r="J300" s="447"/>
      <c r="K300" s="448"/>
      <c r="L300" s="449">
        <v>0.3</v>
      </c>
      <c r="M300" s="450"/>
      <c r="N300" s="448"/>
      <c r="O300" s="449">
        <v>1</v>
      </c>
      <c r="P300" s="450"/>
      <c r="Q300" s="448"/>
      <c r="R300" s="449">
        <v>1</v>
      </c>
      <c r="S300" s="450"/>
      <c r="T300" s="453"/>
      <c r="U300" s="456">
        <v>1</v>
      </c>
      <c r="V300" s="215">
        <f>SUM(J300:L300)*H300</f>
        <v>0.13500000000000001</v>
      </c>
      <c r="W300" s="216">
        <f>SUM(M300:O300)*H300</f>
        <v>0.45</v>
      </c>
      <c r="X300" s="216">
        <f>SUM(P300:R300)*H300</f>
        <v>0.45</v>
      </c>
      <c r="Y300" s="216">
        <f>SUM(S300:U300)*H300</f>
        <v>0.45</v>
      </c>
      <c r="Z300" s="217">
        <f t="shared" si="4"/>
        <v>0.45</v>
      </c>
      <c r="AA300" s="1890" t="s">
        <v>46</v>
      </c>
      <c r="AB300" s="573" t="s">
        <v>721</v>
      </c>
      <c r="AC300" s="1882">
        <v>40</v>
      </c>
      <c r="AD300" s="2107" t="s">
        <v>1022</v>
      </c>
      <c r="AE300" s="2107"/>
    </row>
    <row r="301" spans="1:31" ht="24.95" customHeight="1" x14ac:dyDescent="0.2">
      <c r="A301" s="1766"/>
      <c r="B301" s="1912"/>
      <c r="C301" s="1904"/>
      <c r="D301" s="1898"/>
      <c r="E301" s="1898"/>
      <c r="F301" s="1898"/>
      <c r="G301" s="1892"/>
      <c r="H301" s="1889"/>
      <c r="I301" s="248" t="s">
        <v>601</v>
      </c>
      <c r="J301" s="467"/>
      <c r="K301" s="468"/>
      <c r="L301" s="469">
        <v>0.45</v>
      </c>
      <c r="M301" s="470"/>
      <c r="N301" s="468"/>
      <c r="O301" s="469"/>
      <c r="P301" s="470"/>
      <c r="Q301" s="468"/>
      <c r="R301" s="469"/>
      <c r="S301" s="470"/>
      <c r="T301" s="468"/>
      <c r="U301" s="471"/>
      <c r="V301" s="249">
        <f>SUM(J301:L301)*H300</f>
        <v>0.20250000000000001</v>
      </c>
      <c r="W301" s="250">
        <f>SUM(M301:O301)*H300</f>
        <v>0</v>
      </c>
      <c r="X301" s="250">
        <f>SUM(P301:R301)*H300</f>
        <v>0</v>
      </c>
      <c r="Y301" s="250">
        <f>SUM(S301:U301)*H300</f>
        <v>0</v>
      </c>
      <c r="Z301" s="251">
        <f t="shared" si="4"/>
        <v>0.20250000000000001</v>
      </c>
      <c r="AA301" s="1891"/>
      <c r="AB301" s="573" t="s">
        <v>721</v>
      </c>
      <c r="AC301" s="1880"/>
      <c r="AD301" s="2108"/>
      <c r="AE301" s="2108"/>
    </row>
    <row r="302" spans="1:31" ht="24.95" customHeight="1" x14ac:dyDescent="0.2">
      <c r="A302" s="1766"/>
      <c r="B302" s="1912"/>
      <c r="C302" s="1904"/>
      <c r="D302" s="1898"/>
      <c r="E302" s="1898"/>
      <c r="F302" s="1898"/>
      <c r="G302" s="1892" t="s">
        <v>728</v>
      </c>
      <c r="H302" s="1889">
        <v>0.3</v>
      </c>
      <c r="I302" s="593" t="s">
        <v>600</v>
      </c>
      <c r="J302" s="457"/>
      <c r="K302" s="458"/>
      <c r="L302" s="459">
        <v>0.1</v>
      </c>
      <c r="M302" s="460"/>
      <c r="N302" s="458"/>
      <c r="O302" s="459">
        <v>1</v>
      </c>
      <c r="P302" s="460"/>
      <c r="Q302" s="458"/>
      <c r="R302" s="459">
        <v>1</v>
      </c>
      <c r="S302" s="460"/>
      <c r="T302" s="458"/>
      <c r="U302" s="461">
        <v>1</v>
      </c>
      <c r="V302" s="218">
        <f>SUM(J302:L302)*H302</f>
        <v>0.03</v>
      </c>
      <c r="W302" s="219">
        <f>SUM(M302:O302)*H302</f>
        <v>0.3</v>
      </c>
      <c r="X302" s="219">
        <f>SUM(P302:R302)*H302</f>
        <v>0.3</v>
      </c>
      <c r="Y302" s="219">
        <f>SUM(S302:U302)*H302</f>
        <v>0.3</v>
      </c>
      <c r="Z302" s="220">
        <f t="shared" si="4"/>
        <v>0.3</v>
      </c>
      <c r="AA302" s="1891"/>
      <c r="AB302" s="573" t="s">
        <v>721</v>
      </c>
      <c r="AC302" s="1880"/>
      <c r="AD302" s="2108"/>
      <c r="AE302" s="2108"/>
    </row>
    <row r="303" spans="1:31" ht="24.95" customHeight="1" x14ac:dyDescent="0.2">
      <c r="A303" s="1766"/>
      <c r="B303" s="1912"/>
      <c r="C303" s="1904"/>
      <c r="D303" s="1898"/>
      <c r="E303" s="1898"/>
      <c r="F303" s="1898"/>
      <c r="G303" s="1892"/>
      <c r="H303" s="1889"/>
      <c r="I303" s="248" t="s">
        <v>601</v>
      </c>
      <c r="J303" s="467"/>
      <c r="K303" s="468"/>
      <c r="L303" s="469">
        <v>0.06</v>
      </c>
      <c r="M303" s="470"/>
      <c r="N303" s="468"/>
      <c r="O303" s="469"/>
      <c r="P303" s="470"/>
      <c r="Q303" s="468"/>
      <c r="R303" s="469"/>
      <c r="S303" s="470"/>
      <c r="T303" s="468"/>
      <c r="U303" s="471"/>
      <c r="V303" s="249">
        <f>SUM(J303:L303)*H302</f>
        <v>1.7999999999999999E-2</v>
      </c>
      <c r="W303" s="250">
        <f>SUM(M303:O303)*H302</f>
        <v>0</v>
      </c>
      <c r="X303" s="250">
        <f>SUM(P303:R303)*H302</f>
        <v>0</v>
      </c>
      <c r="Y303" s="250">
        <f>SUM(S303:U303)*H302</f>
        <v>0</v>
      </c>
      <c r="Z303" s="251">
        <f t="shared" si="4"/>
        <v>1.7999999999999999E-2</v>
      </c>
      <c r="AA303" s="1891"/>
      <c r="AB303" s="573" t="s">
        <v>721</v>
      </c>
      <c r="AC303" s="1880"/>
      <c r="AD303" s="2108"/>
      <c r="AE303" s="2108"/>
    </row>
    <row r="304" spans="1:31" ht="24.95" customHeight="1" x14ac:dyDescent="0.2">
      <c r="A304" s="1766"/>
      <c r="B304" s="1912"/>
      <c r="C304" s="1904"/>
      <c r="D304" s="1898"/>
      <c r="E304" s="1898"/>
      <c r="F304" s="1898"/>
      <c r="G304" s="1892" t="s">
        <v>729</v>
      </c>
      <c r="H304" s="1889">
        <v>0.25</v>
      </c>
      <c r="I304" s="593" t="s">
        <v>600</v>
      </c>
      <c r="J304" s="457"/>
      <c r="K304" s="458"/>
      <c r="L304" s="459"/>
      <c r="M304" s="460"/>
      <c r="N304" s="458"/>
      <c r="O304" s="459">
        <v>0.2</v>
      </c>
      <c r="P304" s="460"/>
      <c r="Q304" s="458"/>
      <c r="R304" s="459">
        <v>1</v>
      </c>
      <c r="S304" s="460"/>
      <c r="T304" s="458"/>
      <c r="U304" s="461">
        <v>1</v>
      </c>
      <c r="V304" s="218">
        <f>SUM(J304:L304)*H304</f>
        <v>0</v>
      </c>
      <c r="W304" s="219">
        <f>SUM(M304:O304)*H304</f>
        <v>0.05</v>
      </c>
      <c r="X304" s="219">
        <f>SUM(P304:R304)*H304</f>
        <v>0.25</v>
      </c>
      <c r="Y304" s="219">
        <f>SUM(S304:U304)*H304</f>
        <v>0.25</v>
      </c>
      <c r="Z304" s="220">
        <f t="shared" si="4"/>
        <v>0.25</v>
      </c>
      <c r="AA304" s="1891"/>
      <c r="AB304" s="573" t="s">
        <v>721</v>
      </c>
      <c r="AC304" s="1880"/>
      <c r="AD304" s="2108"/>
      <c r="AE304" s="2108"/>
    </row>
    <row r="305" spans="1:31" ht="24.95" customHeight="1" thickBot="1" x14ac:dyDescent="0.25">
      <c r="A305" s="1766"/>
      <c r="B305" s="1912"/>
      <c r="C305" s="1904"/>
      <c r="D305" s="1898"/>
      <c r="E305" s="1898"/>
      <c r="F305" s="1901"/>
      <c r="G305" s="1893"/>
      <c r="H305" s="1894"/>
      <c r="I305" s="252" t="s">
        <v>601</v>
      </c>
      <c r="J305" s="472"/>
      <c r="K305" s="473"/>
      <c r="L305" s="474"/>
      <c r="M305" s="475"/>
      <c r="N305" s="473"/>
      <c r="O305" s="474"/>
      <c r="P305" s="475"/>
      <c r="Q305" s="473"/>
      <c r="R305" s="474"/>
      <c r="S305" s="475"/>
      <c r="T305" s="473"/>
      <c r="U305" s="476"/>
      <c r="V305" s="256">
        <f>SUM(J305:L305)*H304</f>
        <v>0</v>
      </c>
      <c r="W305" s="257">
        <f>SUM(M305:O305)*H304</f>
        <v>0</v>
      </c>
      <c r="X305" s="257">
        <f>SUM(P305:R305)*H304</f>
        <v>0</v>
      </c>
      <c r="Y305" s="257">
        <f>SUM(S305:U305)*H304</f>
        <v>0</v>
      </c>
      <c r="Z305" s="258">
        <f t="shared" si="4"/>
        <v>0</v>
      </c>
      <c r="AA305" s="1891"/>
      <c r="AB305" s="573" t="s">
        <v>721</v>
      </c>
      <c r="AC305" s="1880"/>
      <c r="AD305" s="2108"/>
      <c r="AE305" s="2108"/>
    </row>
    <row r="306" spans="1:31" ht="24.95" customHeight="1" x14ac:dyDescent="0.2">
      <c r="A306" s="1766"/>
      <c r="B306" s="1912"/>
      <c r="C306" s="1904"/>
      <c r="D306" s="1897" t="s">
        <v>241</v>
      </c>
      <c r="E306" s="1897" t="s">
        <v>242</v>
      </c>
      <c r="F306" s="1898" t="s">
        <v>243</v>
      </c>
      <c r="G306" s="1899" t="s">
        <v>733</v>
      </c>
      <c r="H306" s="1902">
        <v>0.2</v>
      </c>
      <c r="I306" s="224" t="s">
        <v>600</v>
      </c>
      <c r="J306" s="452"/>
      <c r="K306" s="453"/>
      <c r="L306" s="454">
        <v>0.2</v>
      </c>
      <c r="M306" s="455"/>
      <c r="N306" s="453"/>
      <c r="O306" s="454">
        <v>0.6</v>
      </c>
      <c r="P306" s="455"/>
      <c r="Q306" s="453"/>
      <c r="R306" s="454">
        <v>1</v>
      </c>
      <c r="S306" s="455"/>
      <c r="T306" s="453"/>
      <c r="U306" s="456">
        <v>1</v>
      </c>
      <c r="V306" s="215">
        <f>SUM(J306:L306)*H306</f>
        <v>4.0000000000000008E-2</v>
      </c>
      <c r="W306" s="216">
        <f>SUM(M306:O306)*H306</f>
        <v>0.12</v>
      </c>
      <c r="X306" s="216">
        <f>SUM(P306:R306)*H306</f>
        <v>0.2</v>
      </c>
      <c r="Y306" s="216">
        <f>SUM(S306:U306)*H306</f>
        <v>0.2</v>
      </c>
      <c r="Z306" s="217">
        <f t="shared" si="4"/>
        <v>0.2</v>
      </c>
      <c r="AA306" s="1890" t="s">
        <v>447</v>
      </c>
      <c r="AB306" s="573" t="s">
        <v>721</v>
      </c>
      <c r="AC306" s="1796">
        <v>41</v>
      </c>
      <c r="AD306" s="2107" t="s">
        <v>1022</v>
      </c>
      <c r="AE306" s="2107"/>
    </row>
    <row r="307" spans="1:31" ht="24.95" customHeight="1" x14ac:dyDescent="0.2">
      <c r="A307" s="1766"/>
      <c r="B307" s="1912"/>
      <c r="C307" s="1904"/>
      <c r="D307" s="1898"/>
      <c r="E307" s="1898"/>
      <c r="F307" s="1898"/>
      <c r="G307" s="1892"/>
      <c r="H307" s="1889"/>
      <c r="I307" s="248" t="s">
        <v>601</v>
      </c>
      <c r="J307" s="467"/>
      <c r="K307" s="468"/>
      <c r="L307" s="469">
        <v>0.2</v>
      </c>
      <c r="M307" s="470"/>
      <c r="N307" s="468"/>
      <c r="O307" s="469"/>
      <c r="P307" s="470"/>
      <c r="Q307" s="468"/>
      <c r="R307" s="469"/>
      <c r="S307" s="470"/>
      <c r="T307" s="468"/>
      <c r="U307" s="471"/>
      <c r="V307" s="249">
        <f>SUM(J307:L307)*H306</f>
        <v>4.0000000000000008E-2</v>
      </c>
      <c r="W307" s="250">
        <f>SUM(M307:O307)*H306</f>
        <v>0</v>
      </c>
      <c r="X307" s="250">
        <f>SUM(P307:R307)*H306</f>
        <v>0</v>
      </c>
      <c r="Y307" s="250">
        <f>SUM(S307:U307)*H306</f>
        <v>0</v>
      </c>
      <c r="Z307" s="251">
        <f t="shared" si="4"/>
        <v>4.0000000000000008E-2</v>
      </c>
      <c r="AA307" s="1891"/>
      <c r="AB307" s="573" t="s">
        <v>721</v>
      </c>
      <c r="AC307" s="1789"/>
      <c r="AD307" s="2108"/>
      <c r="AE307" s="2108"/>
    </row>
    <row r="308" spans="1:31" ht="24.95" customHeight="1" x14ac:dyDescent="0.2">
      <c r="A308" s="1766"/>
      <c r="B308" s="1912"/>
      <c r="C308" s="1904"/>
      <c r="D308" s="1898"/>
      <c r="E308" s="1898"/>
      <c r="F308" s="1898"/>
      <c r="G308" s="1892" t="s">
        <v>734</v>
      </c>
      <c r="H308" s="1889">
        <v>0.2</v>
      </c>
      <c r="I308" s="593" t="s">
        <v>600</v>
      </c>
      <c r="J308" s="457"/>
      <c r="K308" s="458"/>
      <c r="L308" s="459"/>
      <c r="M308" s="460"/>
      <c r="N308" s="458"/>
      <c r="O308" s="459">
        <v>0.6</v>
      </c>
      <c r="P308" s="460"/>
      <c r="Q308" s="458"/>
      <c r="R308" s="459">
        <v>1</v>
      </c>
      <c r="S308" s="460"/>
      <c r="T308" s="458"/>
      <c r="U308" s="461">
        <v>1</v>
      </c>
      <c r="V308" s="218">
        <f>SUM(J308:L308)*H308</f>
        <v>0</v>
      </c>
      <c r="W308" s="219">
        <f>SUM(M308:O308)*H308</f>
        <v>0.12</v>
      </c>
      <c r="X308" s="219">
        <f>SUM(P308:R308)*H308</f>
        <v>0.2</v>
      </c>
      <c r="Y308" s="219">
        <f>SUM(S308:U308)*H308</f>
        <v>0.2</v>
      </c>
      <c r="Z308" s="220">
        <f t="shared" si="4"/>
        <v>0.2</v>
      </c>
      <c r="AA308" s="1891"/>
      <c r="AB308" s="573" t="s">
        <v>721</v>
      </c>
      <c r="AC308" s="1789"/>
      <c r="AD308" s="2108"/>
      <c r="AE308" s="2108"/>
    </row>
    <row r="309" spans="1:31" ht="24.95" customHeight="1" x14ac:dyDescent="0.2">
      <c r="A309" s="1766"/>
      <c r="B309" s="1912"/>
      <c r="C309" s="1904"/>
      <c r="D309" s="1898"/>
      <c r="E309" s="1898"/>
      <c r="F309" s="1898"/>
      <c r="G309" s="1892"/>
      <c r="H309" s="1889"/>
      <c r="I309" s="248" t="s">
        <v>601</v>
      </c>
      <c r="J309" s="467"/>
      <c r="K309" s="468"/>
      <c r="L309" s="469"/>
      <c r="M309" s="470"/>
      <c r="N309" s="468"/>
      <c r="O309" s="469"/>
      <c r="P309" s="470"/>
      <c r="Q309" s="468"/>
      <c r="R309" s="469"/>
      <c r="S309" s="470"/>
      <c r="T309" s="468"/>
      <c r="U309" s="471"/>
      <c r="V309" s="249">
        <f>SUM(J309:L309)*H308</f>
        <v>0</v>
      </c>
      <c r="W309" s="250">
        <f>SUM(M309:O309)*H308</f>
        <v>0</v>
      </c>
      <c r="X309" s="250">
        <f>SUM(P309:R309)*H308</f>
        <v>0</v>
      </c>
      <c r="Y309" s="250">
        <f>SUM(S309:U309)*H308</f>
        <v>0</v>
      </c>
      <c r="Z309" s="251">
        <f t="shared" si="4"/>
        <v>0</v>
      </c>
      <c r="AA309" s="1891"/>
      <c r="AB309" s="573" t="s">
        <v>721</v>
      </c>
      <c r="AC309" s="1789"/>
      <c r="AD309" s="2108"/>
      <c r="AE309" s="2108"/>
    </row>
    <row r="310" spans="1:31" ht="24.95" customHeight="1" x14ac:dyDescent="0.2">
      <c r="A310" s="1766"/>
      <c r="B310" s="1912"/>
      <c r="C310" s="1904"/>
      <c r="D310" s="1898"/>
      <c r="E310" s="1898"/>
      <c r="F310" s="1898"/>
      <c r="G310" s="1892" t="s">
        <v>735</v>
      </c>
      <c r="H310" s="1889">
        <v>0.2</v>
      </c>
      <c r="I310" s="593" t="s">
        <v>600</v>
      </c>
      <c r="J310" s="457"/>
      <c r="K310" s="458"/>
      <c r="L310" s="459"/>
      <c r="M310" s="460"/>
      <c r="N310" s="458"/>
      <c r="O310" s="459"/>
      <c r="P310" s="460"/>
      <c r="Q310" s="458"/>
      <c r="R310" s="459">
        <v>0.6</v>
      </c>
      <c r="S310" s="460"/>
      <c r="T310" s="458"/>
      <c r="U310" s="461">
        <v>1</v>
      </c>
      <c r="V310" s="218">
        <f>SUM(J310:L310)*H310</f>
        <v>0</v>
      </c>
      <c r="W310" s="219">
        <f>SUM(M310:O310)*H310</f>
        <v>0</v>
      </c>
      <c r="X310" s="219">
        <f>SUM(P310:R310)*H310</f>
        <v>0.12</v>
      </c>
      <c r="Y310" s="219">
        <f>SUM(S310:U310)*H310</f>
        <v>0.2</v>
      </c>
      <c r="Z310" s="220">
        <f t="shared" si="4"/>
        <v>0.2</v>
      </c>
      <c r="AA310" s="1891"/>
      <c r="AB310" s="573" t="s">
        <v>721</v>
      </c>
      <c r="AC310" s="1789"/>
      <c r="AD310" s="2108"/>
      <c r="AE310" s="2108"/>
    </row>
    <row r="311" spans="1:31" ht="24.95" customHeight="1" x14ac:dyDescent="0.2">
      <c r="A311" s="1766"/>
      <c r="B311" s="1912"/>
      <c r="C311" s="1904"/>
      <c r="D311" s="1898"/>
      <c r="E311" s="1898"/>
      <c r="F311" s="1898"/>
      <c r="G311" s="1892"/>
      <c r="H311" s="1889"/>
      <c r="I311" s="248" t="s">
        <v>601</v>
      </c>
      <c r="J311" s="467"/>
      <c r="K311" s="468"/>
      <c r="L311" s="469"/>
      <c r="M311" s="470"/>
      <c r="N311" s="468"/>
      <c r="O311" s="469"/>
      <c r="P311" s="470"/>
      <c r="Q311" s="468"/>
      <c r="R311" s="469"/>
      <c r="S311" s="470"/>
      <c r="T311" s="468"/>
      <c r="U311" s="471"/>
      <c r="V311" s="270">
        <f>SUM(J311:L311)*H310</f>
        <v>0</v>
      </c>
      <c r="W311" s="271">
        <f>SUM(M311:O311)*H310</f>
        <v>0</v>
      </c>
      <c r="X311" s="271">
        <f>SUM(P311:R311)*H310</f>
        <v>0</v>
      </c>
      <c r="Y311" s="271">
        <f>SUM(S311:U311)*H310</f>
        <v>0</v>
      </c>
      <c r="Z311" s="272">
        <f t="shared" si="4"/>
        <v>0</v>
      </c>
      <c r="AA311" s="1891"/>
      <c r="AB311" s="573" t="s">
        <v>721</v>
      </c>
      <c r="AC311" s="1789"/>
      <c r="AD311" s="2108"/>
      <c r="AE311" s="2108"/>
    </row>
    <row r="312" spans="1:31" ht="24.95" customHeight="1" x14ac:dyDescent="0.2">
      <c r="A312" s="1766"/>
      <c r="B312" s="1912"/>
      <c r="C312" s="1904"/>
      <c r="D312" s="1898"/>
      <c r="E312" s="1898"/>
      <c r="F312" s="1898"/>
      <c r="G312" s="1892" t="s">
        <v>736</v>
      </c>
      <c r="H312" s="1889">
        <v>0.4</v>
      </c>
      <c r="I312" s="593" t="s">
        <v>600</v>
      </c>
      <c r="J312" s="457"/>
      <c r="K312" s="458"/>
      <c r="L312" s="459">
        <v>0.2</v>
      </c>
      <c r="M312" s="460"/>
      <c r="N312" s="458"/>
      <c r="O312" s="459">
        <v>0.2</v>
      </c>
      <c r="P312" s="460"/>
      <c r="Q312" s="458"/>
      <c r="R312" s="459">
        <v>0.3</v>
      </c>
      <c r="S312" s="460"/>
      <c r="T312" s="458"/>
      <c r="U312" s="461">
        <v>1</v>
      </c>
      <c r="V312" s="218">
        <f>SUM(J312:L312)*H312</f>
        <v>8.0000000000000016E-2</v>
      </c>
      <c r="W312" s="219">
        <f>SUM(M312:O312)*H312</f>
        <v>8.0000000000000016E-2</v>
      </c>
      <c r="X312" s="219">
        <f>SUM(P312:R312)*H312</f>
        <v>0.12</v>
      </c>
      <c r="Y312" s="219">
        <f>SUM(S312:U312)*H312</f>
        <v>0.4</v>
      </c>
      <c r="Z312" s="220">
        <f t="shared" si="4"/>
        <v>0.4</v>
      </c>
      <c r="AA312" s="1891"/>
      <c r="AB312" s="573" t="s">
        <v>721</v>
      </c>
      <c r="AC312" s="1789"/>
      <c r="AD312" s="2108"/>
      <c r="AE312" s="2108"/>
    </row>
    <row r="313" spans="1:31" ht="24.95" customHeight="1" thickBot="1" x14ac:dyDescent="0.25">
      <c r="A313" s="1766"/>
      <c r="B313" s="1912"/>
      <c r="C313" s="1904"/>
      <c r="D313" s="1898"/>
      <c r="E313" s="1898"/>
      <c r="F313" s="1898"/>
      <c r="G313" s="1893"/>
      <c r="H313" s="1894"/>
      <c r="I313" s="252" t="s">
        <v>601</v>
      </c>
      <c r="J313" s="472"/>
      <c r="K313" s="473"/>
      <c r="L313" s="474"/>
      <c r="M313" s="475"/>
      <c r="N313" s="473"/>
      <c r="O313" s="474"/>
      <c r="P313" s="475"/>
      <c r="Q313" s="473"/>
      <c r="R313" s="474"/>
      <c r="S313" s="475"/>
      <c r="T313" s="473"/>
      <c r="U313" s="476"/>
      <c r="V313" s="256">
        <f>SUM(J313:L313)*H312</f>
        <v>0</v>
      </c>
      <c r="W313" s="257">
        <f>SUM(M313:O313)*H312</f>
        <v>0</v>
      </c>
      <c r="X313" s="257">
        <f>SUM(P313:R313)*H312</f>
        <v>0</v>
      </c>
      <c r="Y313" s="257">
        <f>SUM(S313:U313)*H312</f>
        <v>0</v>
      </c>
      <c r="Z313" s="258">
        <f t="shared" si="4"/>
        <v>0</v>
      </c>
      <c r="AA313" s="1891"/>
      <c r="AB313" s="573" t="s">
        <v>721</v>
      </c>
      <c r="AC313" s="1789"/>
      <c r="AD313" s="2108"/>
      <c r="AE313" s="2108"/>
    </row>
    <row r="314" spans="1:31" ht="24.95" customHeight="1" x14ac:dyDescent="0.2">
      <c r="A314" s="1766"/>
      <c r="B314" s="1912"/>
      <c r="C314" s="1904"/>
      <c r="D314" s="1897" t="s">
        <v>237</v>
      </c>
      <c r="E314" s="1897" t="s">
        <v>161</v>
      </c>
      <c r="F314" s="1897" t="s">
        <v>245</v>
      </c>
      <c r="G314" s="1899" t="s">
        <v>738</v>
      </c>
      <c r="H314" s="1908">
        <v>0.71</v>
      </c>
      <c r="I314" s="224" t="s">
        <v>600</v>
      </c>
      <c r="J314" s="452"/>
      <c r="K314" s="453"/>
      <c r="L314" s="454">
        <v>0.25</v>
      </c>
      <c r="M314" s="455"/>
      <c r="N314" s="453"/>
      <c r="O314" s="454">
        <v>0.5</v>
      </c>
      <c r="P314" s="455"/>
      <c r="Q314" s="453"/>
      <c r="R314" s="454">
        <v>0.75</v>
      </c>
      <c r="S314" s="455"/>
      <c r="T314" s="453"/>
      <c r="U314" s="456">
        <v>1</v>
      </c>
      <c r="V314" s="215">
        <f>SUM(J314:L314)*H314</f>
        <v>0.17749999999999999</v>
      </c>
      <c r="W314" s="216">
        <f>SUM(M314:O314)*H314</f>
        <v>0.35499999999999998</v>
      </c>
      <c r="X314" s="216">
        <f>SUM(P314:R314)*H314</f>
        <v>0.53249999999999997</v>
      </c>
      <c r="Y314" s="216">
        <f>SUM(S314:U314)*H314</f>
        <v>0.71</v>
      </c>
      <c r="Z314" s="217">
        <f t="shared" si="4"/>
        <v>0.71</v>
      </c>
      <c r="AA314" s="1890" t="s">
        <v>244</v>
      </c>
      <c r="AB314" s="573" t="s">
        <v>721</v>
      </c>
      <c r="AC314" s="1796">
        <v>42</v>
      </c>
      <c r="AD314" s="2107" t="s">
        <v>1022</v>
      </c>
      <c r="AE314" s="2107"/>
    </row>
    <row r="315" spans="1:31" ht="24.95" customHeight="1" x14ac:dyDescent="0.2">
      <c r="A315" s="1766"/>
      <c r="B315" s="1912"/>
      <c r="C315" s="1904"/>
      <c r="D315" s="1898"/>
      <c r="E315" s="1898"/>
      <c r="F315" s="1898"/>
      <c r="G315" s="1892"/>
      <c r="H315" s="1905"/>
      <c r="I315" s="248" t="s">
        <v>601</v>
      </c>
      <c r="J315" s="467"/>
      <c r="K315" s="468"/>
      <c r="L315" s="469">
        <v>0.25</v>
      </c>
      <c r="M315" s="470"/>
      <c r="N315" s="468"/>
      <c r="O315" s="469"/>
      <c r="P315" s="470"/>
      <c r="Q315" s="468"/>
      <c r="R315" s="469"/>
      <c r="S315" s="470"/>
      <c r="T315" s="468"/>
      <c r="U315" s="471"/>
      <c r="V315" s="249">
        <f>SUM(J315:L315)*H314</f>
        <v>0.17749999999999999</v>
      </c>
      <c r="W315" s="250">
        <f>SUM(M315:O315)*H314</f>
        <v>0</v>
      </c>
      <c r="X315" s="250">
        <f>SUM(P315:R315)*H314</f>
        <v>0</v>
      </c>
      <c r="Y315" s="250">
        <f>SUM(S315:U315)*H314</f>
        <v>0</v>
      </c>
      <c r="Z315" s="251">
        <f t="shared" si="4"/>
        <v>0.17749999999999999</v>
      </c>
      <c r="AA315" s="1891"/>
      <c r="AB315" s="573" t="s">
        <v>721</v>
      </c>
      <c r="AC315" s="1789"/>
      <c r="AD315" s="2108"/>
      <c r="AE315" s="2108"/>
    </row>
    <row r="316" spans="1:31" ht="24.95" customHeight="1" x14ac:dyDescent="0.2">
      <c r="A316" s="1766"/>
      <c r="B316" s="1912"/>
      <c r="C316" s="1904"/>
      <c r="D316" s="1898"/>
      <c r="E316" s="1898"/>
      <c r="F316" s="1898"/>
      <c r="G316" s="1892" t="s">
        <v>739</v>
      </c>
      <c r="H316" s="1905">
        <v>0.28999999999999998</v>
      </c>
      <c r="I316" s="593" t="s">
        <v>600</v>
      </c>
      <c r="J316" s="457"/>
      <c r="K316" s="458"/>
      <c r="L316" s="459">
        <v>0.25</v>
      </c>
      <c r="M316" s="460"/>
      <c r="N316" s="458"/>
      <c r="O316" s="459">
        <v>0.5</v>
      </c>
      <c r="P316" s="460"/>
      <c r="Q316" s="458"/>
      <c r="R316" s="459">
        <v>0.75</v>
      </c>
      <c r="S316" s="460"/>
      <c r="T316" s="458"/>
      <c r="U316" s="461">
        <v>1</v>
      </c>
      <c r="V316" s="218">
        <f>SUM(J316:L316)*H316</f>
        <v>7.2499999999999995E-2</v>
      </c>
      <c r="W316" s="219">
        <f>SUM(M316:O316)*H316</f>
        <v>0.14499999999999999</v>
      </c>
      <c r="X316" s="219">
        <f>SUM(P316:R316)*H316</f>
        <v>0.21749999999999997</v>
      </c>
      <c r="Y316" s="219">
        <f>SUM(S316:U316)*H316</f>
        <v>0.28999999999999998</v>
      </c>
      <c r="Z316" s="220">
        <f t="shared" si="4"/>
        <v>0.28999999999999998</v>
      </c>
      <c r="AA316" s="1891"/>
      <c r="AB316" s="573" t="s">
        <v>721</v>
      </c>
      <c r="AC316" s="1789"/>
      <c r="AD316" s="2108"/>
      <c r="AE316" s="2108"/>
    </row>
    <row r="317" spans="1:31" ht="24.95" customHeight="1" thickBot="1" x14ac:dyDescent="0.25">
      <c r="A317" s="1766"/>
      <c r="B317" s="1912"/>
      <c r="C317" s="1904"/>
      <c r="D317" s="1898"/>
      <c r="E317" s="1898"/>
      <c r="F317" s="1898"/>
      <c r="G317" s="1893"/>
      <c r="H317" s="1906"/>
      <c r="I317" s="252" t="s">
        <v>601</v>
      </c>
      <c r="J317" s="472"/>
      <c r="K317" s="473"/>
      <c r="L317" s="474">
        <v>0.25</v>
      </c>
      <c r="M317" s="475"/>
      <c r="N317" s="473"/>
      <c r="O317" s="474"/>
      <c r="P317" s="475"/>
      <c r="Q317" s="473"/>
      <c r="R317" s="474"/>
      <c r="S317" s="475"/>
      <c r="T317" s="473"/>
      <c r="U317" s="476"/>
      <c r="V317" s="256">
        <f>SUM(J317:L317)*H316</f>
        <v>7.2499999999999995E-2</v>
      </c>
      <c r="W317" s="257">
        <f>SUM(M317:O317)*H316</f>
        <v>0</v>
      </c>
      <c r="X317" s="257">
        <f>SUM(P317:R317)*H316</f>
        <v>0</v>
      </c>
      <c r="Y317" s="257">
        <f>SUM(S317:U317)*H316</f>
        <v>0</v>
      </c>
      <c r="Z317" s="258">
        <f t="shared" si="4"/>
        <v>7.2499999999999995E-2</v>
      </c>
      <c r="AA317" s="1891"/>
      <c r="AB317" s="573" t="s">
        <v>721</v>
      </c>
      <c r="AC317" s="1797"/>
      <c r="AD317" s="2108"/>
      <c r="AE317" s="2108"/>
    </row>
    <row r="318" spans="1:31" ht="24.95" customHeight="1" x14ac:dyDescent="0.2">
      <c r="A318" s="1766"/>
      <c r="B318" s="1912"/>
      <c r="C318" s="1904"/>
      <c r="D318" s="1898"/>
      <c r="E318" s="1897" t="s">
        <v>248</v>
      </c>
      <c r="F318" s="1897" t="s">
        <v>247</v>
      </c>
      <c r="G318" s="1895" t="s">
        <v>737</v>
      </c>
      <c r="H318" s="1907">
        <v>1</v>
      </c>
      <c r="I318" s="592" t="s">
        <v>600</v>
      </c>
      <c r="J318" s="447"/>
      <c r="K318" s="448"/>
      <c r="L318" s="449">
        <v>0.25</v>
      </c>
      <c r="M318" s="450"/>
      <c r="N318" s="448"/>
      <c r="O318" s="449">
        <v>0.5</v>
      </c>
      <c r="P318" s="450"/>
      <c r="Q318" s="448"/>
      <c r="R318" s="449">
        <v>0.75</v>
      </c>
      <c r="S318" s="450"/>
      <c r="T318" s="448"/>
      <c r="U318" s="451">
        <v>1</v>
      </c>
      <c r="V318" s="221">
        <f>SUM(J318:L318)*H318</f>
        <v>0.25</v>
      </c>
      <c r="W318" s="222">
        <f>SUM(M318:O318)*H318</f>
        <v>0.5</v>
      </c>
      <c r="X318" s="222">
        <f>SUM(P318:R318)*H318</f>
        <v>0.75</v>
      </c>
      <c r="Y318" s="222">
        <f>SUM(S318:U318)*H318</f>
        <v>1</v>
      </c>
      <c r="Z318" s="223">
        <f t="shared" si="4"/>
        <v>1</v>
      </c>
      <c r="AA318" s="1891"/>
      <c r="AB318" s="573" t="s">
        <v>721</v>
      </c>
      <c r="AC318" s="1789">
        <v>43</v>
      </c>
      <c r="AD318" s="2108"/>
      <c r="AE318" s="2108"/>
    </row>
    <row r="319" spans="1:31" ht="24.95" customHeight="1" thickBot="1" x14ac:dyDescent="0.25">
      <c r="A319" s="1766"/>
      <c r="B319" s="1912"/>
      <c r="C319" s="1904"/>
      <c r="D319" s="1898"/>
      <c r="E319" s="1898"/>
      <c r="F319" s="1898"/>
      <c r="G319" s="1893"/>
      <c r="H319" s="1906"/>
      <c r="I319" s="252" t="s">
        <v>601</v>
      </c>
      <c r="J319" s="472"/>
      <c r="K319" s="473"/>
      <c r="L319" s="474">
        <v>0.25</v>
      </c>
      <c r="M319" s="475"/>
      <c r="N319" s="473"/>
      <c r="O319" s="474"/>
      <c r="P319" s="475"/>
      <c r="Q319" s="473"/>
      <c r="R319" s="474"/>
      <c r="S319" s="475"/>
      <c r="T319" s="473"/>
      <c r="U319" s="476"/>
      <c r="V319" s="256">
        <f>SUM(J319:L319)*H318</f>
        <v>0.25</v>
      </c>
      <c r="W319" s="257">
        <f>SUM(M319:O319)*H318</f>
        <v>0</v>
      </c>
      <c r="X319" s="257">
        <f>SUM(P319:R319)*H318</f>
        <v>0</v>
      </c>
      <c r="Y319" s="257">
        <f>SUM(S319:U319)*H318</f>
        <v>0</v>
      </c>
      <c r="Z319" s="258">
        <f t="shared" si="4"/>
        <v>0.25</v>
      </c>
      <c r="AA319" s="1891"/>
      <c r="AB319" s="573" t="s">
        <v>721</v>
      </c>
      <c r="AC319" s="1789"/>
      <c r="AD319" s="2108"/>
      <c r="AE319" s="2108"/>
    </row>
    <row r="320" spans="1:31" ht="24.95" customHeight="1" x14ac:dyDescent="0.2">
      <c r="A320" s="1766"/>
      <c r="B320" s="1912"/>
      <c r="C320" s="1903" t="s">
        <v>741</v>
      </c>
      <c r="D320" s="1897" t="s">
        <v>250</v>
      </c>
      <c r="E320" s="1897" t="s">
        <v>163</v>
      </c>
      <c r="F320" s="1909" t="s">
        <v>252</v>
      </c>
      <c r="G320" s="1899" t="s">
        <v>742</v>
      </c>
      <c r="H320" s="1888">
        <v>0.15</v>
      </c>
      <c r="I320" s="592" t="s">
        <v>600</v>
      </c>
      <c r="J320" s="447"/>
      <c r="K320" s="448"/>
      <c r="L320" s="449">
        <v>0.25</v>
      </c>
      <c r="M320" s="450"/>
      <c r="N320" s="448"/>
      <c r="O320" s="449">
        <v>0.5</v>
      </c>
      <c r="P320" s="450"/>
      <c r="Q320" s="448"/>
      <c r="R320" s="449">
        <v>0.75</v>
      </c>
      <c r="S320" s="450"/>
      <c r="T320" s="453"/>
      <c r="U320" s="456">
        <v>1</v>
      </c>
      <c r="V320" s="215">
        <f>SUM(J320:L320)*H320</f>
        <v>3.7499999999999999E-2</v>
      </c>
      <c r="W320" s="216">
        <f>SUM(M320:O320)*H320</f>
        <v>7.4999999999999997E-2</v>
      </c>
      <c r="X320" s="216">
        <f>SUM(P320:R320)*H320</f>
        <v>0.11249999999999999</v>
      </c>
      <c r="Y320" s="216">
        <f>SUM(S320:U320)*H320</f>
        <v>0.15</v>
      </c>
      <c r="Z320" s="217">
        <f t="shared" si="4"/>
        <v>0.15</v>
      </c>
      <c r="AA320" s="1890" t="s">
        <v>745</v>
      </c>
      <c r="AB320" s="573" t="s">
        <v>721</v>
      </c>
      <c r="AC320" s="1796">
        <v>44</v>
      </c>
      <c r="AD320" s="2107"/>
      <c r="AE320" s="2107"/>
    </row>
    <row r="321" spans="1:31" ht="24.95" customHeight="1" x14ac:dyDescent="0.2">
      <c r="A321" s="1766"/>
      <c r="B321" s="1912"/>
      <c r="C321" s="1904"/>
      <c r="D321" s="1898"/>
      <c r="E321" s="1898"/>
      <c r="F321" s="1910"/>
      <c r="G321" s="1892"/>
      <c r="H321" s="1889"/>
      <c r="I321" s="248" t="s">
        <v>601</v>
      </c>
      <c r="J321" s="467"/>
      <c r="K321" s="468"/>
      <c r="L321" s="469">
        <v>0.25</v>
      </c>
      <c r="M321" s="470"/>
      <c r="N321" s="468"/>
      <c r="O321" s="469"/>
      <c r="P321" s="470"/>
      <c r="Q321" s="468"/>
      <c r="R321" s="469"/>
      <c r="S321" s="470"/>
      <c r="T321" s="468"/>
      <c r="U321" s="471"/>
      <c r="V321" s="249">
        <f>SUM(J321:L321)*H320</f>
        <v>3.7499999999999999E-2</v>
      </c>
      <c r="W321" s="250">
        <f>SUM(M321:O321)*H320</f>
        <v>0</v>
      </c>
      <c r="X321" s="250">
        <f>SUM(P321:R321)*H320</f>
        <v>0</v>
      </c>
      <c r="Y321" s="250">
        <f>SUM(S321:U321)*H320</f>
        <v>0</v>
      </c>
      <c r="Z321" s="251">
        <f t="shared" si="4"/>
        <v>3.7499999999999999E-2</v>
      </c>
      <c r="AA321" s="1891"/>
      <c r="AB321" s="573" t="s">
        <v>721</v>
      </c>
      <c r="AC321" s="1789"/>
      <c r="AD321" s="2108"/>
      <c r="AE321" s="2108"/>
    </row>
    <row r="322" spans="1:31" ht="24.95" customHeight="1" x14ac:dyDescent="0.2">
      <c r="A322" s="1766"/>
      <c r="B322" s="1912"/>
      <c r="C322" s="1904"/>
      <c r="D322" s="1898"/>
      <c r="E322" s="1898"/>
      <c r="F322" s="1910"/>
      <c r="G322" s="1892" t="s">
        <v>743</v>
      </c>
      <c r="H322" s="1889">
        <v>0.15</v>
      </c>
      <c r="I322" s="593" t="s">
        <v>600</v>
      </c>
      <c r="J322" s="457"/>
      <c r="K322" s="458"/>
      <c r="L322" s="459">
        <v>0.25</v>
      </c>
      <c r="M322" s="460"/>
      <c r="N322" s="458"/>
      <c r="O322" s="459">
        <v>0.5</v>
      </c>
      <c r="P322" s="460"/>
      <c r="Q322" s="458"/>
      <c r="R322" s="459">
        <v>0.75</v>
      </c>
      <c r="S322" s="460"/>
      <c r="T322" s="458"/>
      <c r="U322" s="461">
        <v>1</v>
      </c>
      <c r="V322" s="218">
        <f>SUM(J322:L322)*H322</f>
        <v>3.7499999999999999E-2</v>
      </c>
      <c r="W322" s="219">
        <f>SUM(M322:O322)*H322</f>
        <v>7.4999999999999997E-2</v>
      </c>
      <c r="X322" s="219">
        <f>SUM(P322:R322)*H322</f>
        <v>0.11249999999999999</v>
      </c>
      <c r="Y322" s="219">
        <f>SUM(S322:U322)*H322</f>
        <v>0.15</v>
      </c>
      <c r="Z322" s="220">
        <f t="shared" si="4"/>
        <v>0.15</v>
      </c>
      <c r="AA322" s="1891"/>
      <c r="AB322" s="573" t="s">
        <v>721</v>
      </c>
      <c r="AC322" s="1789"/>
      <c r="AD322" s="2108"/>
      <c r="AE322" s="2108"/>
    </row>
    <row r="323" spans="1:31" ht="24.95" customHeight="1" x14ac:dyDescent="0.2">
      <c r="A323" s="1766"/>
      <c r="B323" s="1912"/>
      <c r="C323" s="1904"/>
      <c r="D323" s="1898"/>
      <c r="E323" s="1898"/>
      <c r="F323" s="1910"/>
      <c r="G323" s="1892"/>
      <c r="H323" s="1889"/>
      <c r="I323" s="248" t="s">
        <v>601</v>
      </c>
      <c r="J323" s="467"/>
      <c r="K323" s="468"/>
      <c r="L323" s="469">
        <v>0.25</v>
      </c>
      <c r="M323" s="470"/>
      <c r="N323" s="468"/>
      <c r="O323" s="469"/>
      <c r="P323" s="470"/>
      <c r="Q323" s="468"/>
      <c r="R323" s="469"/>
      <c r="S323" s="470"/>
      <c r="T323" s="468"/>
      <c r="U323" s="471"/>
      <c r="V323" s="249">
        <f>SUM(J323:L323)*H322</f>
        <v>3.7499999999999999E-2</v>
      </c>
      <c r="W323" s="250">
        <f>SUM(M323:O323)*H322</f>
        <v>0</v>
      </c>
      <c r="X323" s="250">
        <f>SUM(P323:R323)*H322</f>
        <v>0</v>
      </c>
      <c r="Y323" s="250">
        <f>SUM(S323:U323)*H322</f>
        <v>0</v>
      </c>
      <c r="Z323" s="251">
        <f t="shared" si="4"/>
        <v>3.7499999999999999E-2</v>
      </c>
      <c r="AA323" s="1891"/>
      <c r="AB323" s="573" t="s">
        <v>721</v>
      </c>
      <c r="AC323" s="1789"/>
      <c r="AD323" s="2108"/>
      <c r="AE323" s="2108"/>
    </row>
    <row r="324" spans="1:31" ht="24.95" customHeight="1" x14ac:dyDescent="0.2">
      <c r="A324" s="1766"/>
      <c r="B324" s="1912"/>
      <c r="C324" s="1904"/>
      <c r="D324" s="1898"/>
      <c r="E324" s="1898"/>
      <c r="F324" s="1910"/>
      <c r="G324" s="1892" t="s">
        <v>744</v>
      </c>
      <c r="H324" s="1889">
        <v>0.7</v>
      </c>
      <c r="I324" s="593" t="s">
        <v>600</v>
      </c>
      <c r="J324" s="457"/>
      <c r="K324" s="458"/>
      <c r="L324" s="459">
        <v>0.25</v>
      </c>
      <c r="M324" s="460"/>
      <c r="N324" s="458"/>
      <c r="O324" s="459">
        <v>0.5</v>
      </c>
      <c r="P324" s="460"/>
      <c r="Q324" s="458"/>
      <c r="R324" s="459">
        <v>0.75</v>
      </c>
      <c r="S324" s="460"/>
      <c r="T324" s="458"/>
      <c r="U324" s="461">
        <v>1</v>
      </c>
      <c r="V324" s="218">
        <f>SUM(J324:L324)*H324</f>
        <v>0.17499999999999999</v>
      </c>
      <c r="W324" s="219">
        <f>SUM(M324:O324)*H324</f>
        <v>0.35</v>
      </c>
      <c r="X324" s="219">
        <f>SUM(P324:R324)*H324</f>
        <v>0.52499999999999991</v>
      </c>
      <c r="Y324" s="219">
        <f>SUM(S324:U324)*H324</f>
        <v>0.7</v>
      </c>
      <c r="Z324" s="220">
        <f t="shared" si="4"/>
        <v>0.7</v>
      </c>
      <c r="AA324" s="1891"/>
      <c r="AB324" s="573" t="s">
        <v>721</v>
      </c>
      <c r="AC324" s="1789"/>
      <c r="AD324" s="2108"/>
      <c r="AE324" s="2108"/>
    </row>
    <row r="325" spans="1:31" ht="24.95" customHeight="1" thickBot="1" x14ac:dyDescent="0.25">
      <c r="A325" s="1766"/>
      <c r="B325" s="1912"/>
      <c r="C325" s="1904"/>
      <c r="D325" s="1898"/>
      <c r="E325" s="1898"/>
      <c r="F325" s="1910"/>
      <c r="G325" s="1893"/>
      <c r="H325" s="1894"/>
      <c r="I325" s="252" t="s">
        <v>601</v>
      </c>
      <c r="J325" s="472"/>
      <c r="K325" s="473"/>
      <c r="L325" s="474">
        <v>0.25</v>
      </c>
      <c r="M325" s="475"/>
      <c r="N325" s="473"/>
      <c r="O325" s="474"/>
      <c r="P325" s="475"/>
      <c r="Q325" s="473"/>
      <c r="R325" s="474"/>
      <c r="S325" s="475"/>
      <c r="T325" s="473"/>
      <c r="U325" s="476"/>
      <c r="V325" s="256">
        <f>SUM(J325:L325)*H324</f>
        <v>0.17499999999999999</v>
      </c>
      <c r="W325" s="257">
        <f>SUM(M325:O325)*H324</f>
        <v>0</v>
      </c>
      <c r="X325" s="257">
        <f>SUM(P325:R325)*H324</f>
        <v>0</v>
      </c>
      <c r="Y325" s="257">
        <f>SUM(S325:U325)*H324</f>
        <v>0</v>
      </c>
      <c r="Z325" s="258">
        <f t="shared" ref="Z325:Z388" si="5">MAX(V325:Y325)</f>
        <v>0.17499999999999999</v>
      </c>
      <c r="AA325" s="1891"/>
      <c r="AB325" s="573" t="s">
        <v>721</v>
      </c>
      <c r="AC325" s="1797"/>
      <c r="AD325" s="2108"/>
      <c r="AE325" s="2108"/>
    </row>
    <row r="326" spans="1:31" ht="24.95" customHeight="1" x14ac:dyDescent="0.2">
      <c r="A326" s="1766"/>
      <c r="B326" s="1912"/>
      <c r="C326" s="1904"/>
      <c r="D326" s="1897" t="s">
        <v>740</v>
      </c>
      <c r="E326" s="1898"/>
      <c r="F326" s="1910"/>
      <c r="G326" s="1899" t="s">
        <v>742</v>
      </c>
      <c r="H326" s="1888">
        <v>0.15</v>
      </c>
      <c r="I326" s="592" t="s">
        <v>600</v>
      </c>
      <c r="J326" s="447"/>
      <c r="K326" s="448"/>
      <c r="L326" s="449">
        <v>0.25</v>
      </c>
      <c r="M326" s="450"/>
      <c r="N326" s="448"/>
      <c r="O326" s="449">
        <v>0.5</v>
      </c>
      <c r="P326" s="450"/>
      <c r="Q326" s="448"/>
      <c r="R326" s="449">
        <v>0.75</v>
      </c>
      <c r="S326" s="450"/>
      <c r="T326" s="453"/>
      <c r="U326" s="456">
        <v>1</v>
      </c>
      <c r="V326" s="215">
        <f>SUM(J326:L326)*H326</f>
        <v>3.7499999999999999E-2</v>
      </c>
      <c r="W326" s="216">
        <f>SUM(M326:O326)*H326</f>
        <v>7.4999999999999997E-2</v>
      </c>
      <c r="X326" s="216">
        <f>SUM(P326:R326)*H326</f>
        <v>0.11249999999999999</v>
      </c>
      <c r="Y326" s="216">
        <f>SUM(S326:U326)*H326</f>
        <v>0.15</v>
      </c>
      <c r="Z326" s="217">
        <f t="shared" si="5"/>
        <v>0.15</v>
      </c>
      <c r="AA326" s="1891"/>
      <c r="AB326" s="573" t="s">
        <v>721</v>
      </c>
      <c r="AC326" s="1789">
        <v>45</v>
      </c>
      <c r="AD326" s="2108"/>
      <c r="AE326" s="2108"/>
    </row>
    <row r="327" spans="1:31" ht="24.95" customHeight="1" x14ac:dyDescent="0.2">
      <c r="A327" s="1766"/>
      <c r="B327" s="1912"/>
      <c r="C327" s="1904"/>
      <c r="D327" s="1898"/>
      <c r="E327" s="1898"/>
      <c r="F327" s="1910"/>
      <c r="G327" s="1892"/>
      <c r="H327" s="1889"/>
      <c r="I327" s="248" t="s">
        <v>601</v>
      </c>
      <c r="J327" s="467"/>
      <c r="K327" s="468"/>
      <c r="L327" s="469">
        <v>0.25</v>
      </c>
      <c r="M327" s="470"/>
      <c r="N327" s="468"/>
      <c r="O327" s="469"/>
      <c r="P327" s="470"/>
      <c r="Q327" s="468"/>
      <c r="R327" s="469"/>
      <c r="S327" s="470"/>
      <c r="T327" s="468"/>
      <c r="U327" s="471"/>
      <c r="V327" s="249">
        <f>SUM(J327:L327)*H326</f>
        <v>3.7499999999999999E-2</v>
      </c>
      <c r="W327" s="250">
        <f>SUM(M327:O327)*H326</f>
        <v>0</v>
      </c>
      <c r="X327" s="250">
        <f>SUM(P327:R327)*H326</f>
        <v>0</v>
      </c>
      <c r="Y327" s="250">
        <f>SUM(S327:U327)*H326</f>
        <v>0</v>
      </c>
      <c r="Z327" s="251">
        <f t="shared" si="5"/>
        <v>3.7499999999999999E-2</v>
      </c>
      <c r="AA327" s="1891"/>
      <c r="AB327" s="573" t="s">
        <v>721</v>
      </c>
      <c r="AC327" s="1789"/>
      <c r="AD327" s="2108"/>
      <c r="AE327" s="2108"/>
    </row>
    <row r="328" spans="1:31" ht="24.95" customHeight="1" x14ac:dyDescent="0.2">
      <c r="A328" s="1766"/>
      <c r="B328" s="1912"/>
      <c r="C328" s="1904"/>
      <c r="D328" s="1898"/>
      <c r="E328" s="1898"/>
      <c r="F328" s="1910"/>
      <c r="G328" s="1892" t="s">
        <v>743</v>
      </c>
      <c r="H328" s="1889">
        <v>0.15</v>
      </c>
      <c r="I328" s="593" t="s">
        <v>600</v>
      </c>
      <c r="J328" s="457"/>
      <c r="K328" s="458"/>
      <c r="L328" s="459">
        <v>0.25</v>
      </c>
      <c r="M328" s="460"/>
      <c r="N328" s="458"/>
      <c r="O328" s="459">
        <v>0.5</v>
      </c>
      <c r="P328" s="460"/>
      <c r="Q328" s="458"/>
      <c r="R328" s="459">
        <v>0.75</v>
      </c>
      <c r="S328" s="460"/>
      <c r="T328" s="458"/>
      <c r="U328" s="461">
        <v>1</v>
      </c>
      <c r="V328" s="218">
        <f>SUM(J328:L328)*H328</f>
        <v>3.7499999999999999E-2</v>
      </c>
      <c r="W328" s="219">
        <f>SUM(M328:O328)*H328</f>
        <v>7.4999999999999997E-2</v>
      </c>
      <c r="X328" s="219">
        <f>SUM(P328:R328)*H328</f>
        <v>0.11249999999999999</v>
      </c>
      <c r="Y328" s="219">
        <f>SUM(S328:U328)*H328</f>
        <v>0.15</v>
      </c>
      <c r="Z328" s="220">
        <f t="shared" si="5"/>
        <v>0.15</v>
      </c>
      <c r="AA328" s="1891"/>
      <c r="AB328" s="573" t="s">
        <v>721</v>
      </c>
      <c r="AC328" s="1789"/>
      <c r="AD328" s="2108"/>
      <c r="AE328" s="2108"/>
    </row>
    <row r="329" spans="1:31" ht="24.95" customHeight="1" x14ac:dyDescent="0.2">
      <c r="A329" s="1766"/>
      <c r="B329" s="1912"/>
      <c r="C329" s="1904"/>
      <c r="D329" s="1898"/>
      <c r="E329" s="1898"/>
      <c r="F329" s="1910"/>
      <c r="G329" s="1892"/>
      <c r="H329" s="1889"/>
      <c r="I329" s="248" t="s">
        <v>601</v>
      </c>
      <c r="J329" s="467"/>
      <c r="K329" s="468"/>
      <c r="L329" s="469">
        <v>0.25</v>
      </c>
      <c r="M329" s="470"/>
      <c r="N329" s="468"/>
      <c r="O329" s="469"/>
      <c r="P329" s="470"/>
      <c r="Q329" s="468"/>
      <c r="R329" s="469"/>
      <c r="S329" s="470"/>
      <c r="T329" s="468"/>
      <c r="U329" s="471"/>
      <c r="V329" s="249">
        <f>SUM(J329:L329)*H328</f>
        <v>3.7499999999999999E-2</v>
      </c>
      <c r="W329" s="250">
        <f>SUM(M329:O329)*H328</f>
        <v>0</v>
      </c>
      <c r="X329" s="250">
        <f>SUM(P329:R329)*H328</f>
        <v>0</v>
      </c>
      <c r="Y329" s="250">
        <f>SUM(S329:U329)*H328</f>
        <v>0</v>
      </c>
      <c r="Z329" s="251">
        <f t="shared" si="5"/>
        <v>3.7499999999999999E-2</v>
      </c>
      <c r="AA329" s="1891"/>
      <c r="AB329" s="573" t="s">
        <v>721</v>
      </c>
      <c r="AC329" s="1789"/>
      <c r="AD329" s="2108"/>
      <c r="AE329" s="2108"/>
    </row>
    <row r="330" spans="1:31" ht="24.95" customHeight="1" x14ac:dyDescent="0.2">
      <c r="A330" s="1766"/>
      <c r="B330" s="1912"/>
      <c r="C330" s="1904"/>
      <c r="D330" s="1898"/>
      <c r="E330" s="1898"/>
      <c r="F330" s="1910"/>
      <c r="G330" s="1892" t="s">
        <v>744</v>
      </c>
      <c r="H330" s="1889">
        <v>0.7</v>
      </c>
      <c r="I330" s="593" t="s">
        <v>600</v>
      </c>
      <c r="J330" s="457"/>
      <c r="K330" s="458"/>
      <c r="L330" s="459">
        <v>0.25</v>
      </c>
      <c r="M330" s="460"/>
      <c r="N330" s="458"/>
      <c r="O330" s="459">
        <v>0.5</v>
      </c>
      <c r="P330" s="460"/>
      <c r="Q330" s="458"/>
      <c r="R330" s="459">
        <v>0.75</v>
      </c>
      <c r="S330" s="460"/>
      <c r="T330" s="458"/>
      <c r="U330" s="461">
        <v>1</v>
      </c>
      <c r="V330" s="218">
        <f>SUM(J330:L330)*H330</f>
        <v>0.17499999999999999</v>
      </c>
      <c r="W330" s="219">
        <f>SUM(M330:O330)*H330</f>
        <v>0.35</v>
      </c>
      <c r="X330" s="219">
        <f>SUM(P330:R330)*H330</f>
        <v>0.52499999999999991</v>
      </c>
      <c r="Y330" s="219">
        <f>SUM(S330:U330)*H330</f>
        <v>0.7</v>
      </c>
      <c r="Z330" s="220">
        <f t="shared" si="5"/>
        <v>0.7</v>
      </c>
      <c r="AA330" s="1891"/>
      <c r="AB330" s="573" t="s">
        <v>721</v>
      </c>
      <c r="AC330" s="1789"/>
      <c r="AD330" s="2108"/>
      <c r="AE330" s="2108"/>
    </row>
    <row r="331" spans="1:31" ht="24.95" customHeight="1" thickBot="1" x14ac:dyDescent="0.25">
      <c r="A331" s="1766"/>
      <c r="B331" s="1912"/>
      <c r="C331" s="1904"/>
      <c r="D331" s="1898"/>
      <c r="E331" s="1898"/>
      <c r="F331" s="1910"/>
      <c r="G331" s="1893"/>
      <c r="H331" s="1894"/>
      <c r="I331" s="252" t="s">
        <v>601</v>
      </c>
      <c r="J331" s="472"/>
      <c r="K331" s="473"/>
      <c r="L331" s="474">
        <v>0.25</v>
      </c>
      <c r="M331" s="475"/>
      <c r="N331" s="473"/>
      <c r="O331" s="474"/>
      <c r="P331" s="475"/>
      <c r="Q331" s="473"/>
      <c r="R331" s="474"/>
      <c r="S331" s="475"/>
      <c r="T331" s="473"/>
      <c r="U331" s="476"/>
      <c r="V331" s="256">
        <f>SUM(J331:L331)*H330</f>
        <v>0.17499999999999999</v>
      </c>
      <c r="W331" s="257">
        <f>SUM(M331:O331)*H330</f>
        <v>0</v>
      </c>
      <c r="X331" s="257">
        <f>SUM(P331:R331)*H330</f>
        <v>0</v>
      </c>
      <c r="Y331" s="257">
        <f>SUM(S331:U331)*H330</f>
        <v>0</v>
      </c>
      <c r="Z331" s="258">
        <f t="shared" si="5"/>
        <v>0.17499999999999999</v>
      </c>
      <c r="AA331" s="1891"/>
      <c r="AB331" s="573" t="s">
        <v>721</v>
      </c>
      <c r="AC331" s="1789"/>
      <c r="AD331" s="2108"/>
      <c r="AE331" s="2108"/>
    </row>
    <row r="332" spans="1:31" ht="24.95" customHeight="1" x14ac:dyDescent="0.2">
      <c r="A332" s="1766"/>
      <c r="B332" s="1912"/>
      <c r="C332" s="1904"/>
      <c r="D332" s="1897" t="s">
        <v>162</v>
      </c>
      <c r="E332" s="1897" t="s">
        <v>165</v>
      </c>
      <c r="F332" s="1897" t="s">
        <v>253</v>
      </c>
      <c r="G332" s="1899" t="s">
        <v>746</v>
      </c>
      <c r="H332" s="1888">
        <v>0.15</v>
      </c>
      <c r="I332" s="592" t="s">
        <v>600</v>
      </c>
      <c r="J332" s="447"/>
      <c r="K332" s="448"/>
      <c r="L332" s="449">
        <v>0.25</v>
      </c>
      <c r="M332" s="450"/>
      <c r="N332" s="448"/>
      <c r="O332" s="449">
        <v>0.5</v>
      </c>
      <c r="P332" s="450"/>
      <c r="Q332" s="448"/>
      <c r="R332" s="449">
        <v>0.75</v>
      </c>
      <c r="S332" s="450"/>
      <c r="T332" s="453"/>
      <c r="U332" s="456">
        <v>1</v>
      </c>
      <c r="V332" s="215">
        <f>SUM(J332:L332)*H332</f>
        <v>3.7499999999999999E-2</v>
      </c>
      <c r="W332" s="216">
        <f>SUM(M332:O332)*H332</f>
        <v>7.4999999999999997E-2</v>
      </c>
      <c r="X332" s="216">
        <f>SUM(P332:R332)*H332</f>
        <v>0.11249999999999999</v>
      </c>
      <c r="Y332" s="216">
        <f>SUM(S332:U332)*H332</f>
        <v>0.15</v>
      </c>
      <c r="Z332" s="217">
        <f t="shared" si="5"/>
        <v>0.15</v>
      </c>
      <c r="AA332" s="1890" t="s">
        <v>164</v>
      </c>
      <c r="AB332" s="573" t="s">
        <v>721</v>
      </c>
      <c r="AC332" s="1882">
        <v>46</v>
      </c>
      <c r="AD332" s="2107"/>
      <c r="AE332" s="2107"/>
    </row>
    <row r="333" spans="1:31" ht="24.95" customHeight="1" x14ac:dyDescent="0.2">
      <c r="A333" s="1766"/>
      <c r="B333" s="1912"/>
      <c r="C333" s="1904"/>
      <c r="D333" s="1898"/>
      <c r="E333" s="1898"/>
      <c r="F333" s="1898"/>
      <c r="G333" s="1892"/>
      <c r="H333" s="1889"/>
      <c r="I333" s="248" t="s">
        <v>601</v>
      </c>
      <c r="J333" s="467"/>
      <c r="K333" s="468"/>
      <c r="L333" s="469">
        <v>0.25</v>
      </c>
      <c r="M333" s="470"/>
      <c r="N333" s="468"/>
      <c r="O333" s="469"/>
      <c r="P333" s="470"/>
      <c r="Q333" s="468"/>
      <c r="R333" s="469"/>
      <c r="S333" s="470"/>
      <c r="T333" s="468"/>
      <c r="U333" s="471"/>
      <c r="V333" s="249">
        <f>SUM(J333:L333)*H332</f>
        <v>3.7499999999999999E-2</v>
      </c>
      <c r="W333" s="250">
        <f>SUM(M333:O333)*H332</f>
        <v>0</v>
      </c>
      <c r="X333" s="250">
        <f>SUM(P333:R333)*H332</f>
        <v>0</v>
      </c>
      <c r="Y333" s="250">
        <f>SUM(S333:U333)*H332</f>
        <v>0</v>
      </c>
      <c r="Z333" s="251">
        <f t="shared" si="5"/>
        <v>3.7499999999999999E-2</v>
      </c>
      <c r="AA333" s="1891"/>
      <c r="AB333" s="573" t="s">
        <v>721</v>
      </c>
      <c r="AC333" s="1880"/>
      <c r="AD333" s="2108"/>
      <c r="AE333" s="2108"/>
    </row>
    <row r="334" spans="1:31" ht="24.95" customHeight="1" x14ac:dyDescent="0.2">
      <c r="A334" s="1766"/>
      <c r="B334" s="1912"/>
      <c r="C334" s="1904"/>
      <c r="D334" s="1898"/>
      <c r="E334" s="1898"/>
      <c r="F334" s="1898"/>
      <c r="G334" s="1892" t="s">
        <v>747</v>
      </c>
      <c r="H334" s="1889">
        <v>0.15</v>
      </c>
      <c r="I334" s="593" t="s">
        <v>600</v>
      </c>
      <c r="J334" s="457"/>
      <c r="K334" s="458"/>
      <c r="L334" s="459">
        <v>0.25</v>
      </c>
      <c r="M334" s="460"/>
      <c r="N334" s="458"/>
      <c r="O334" s="459">
        <v>0.5</v>
      </c>
      <c r="P334" s="460"/>
      <c r="Q334" s="458"/>
      <c r="R334" s="459">
        <v>0.75</v>
      </c>
      <c r="S334" s="460"/>
      <c r="T334" s="458"/>
      <c r="U334" s="461">
        <v>1</v>
      </c>
      <c r="V334" s="218">
        <f>SUM(J334:L334)*H334</f>
        <v>3.7499999999999999E-2</v>
      </c>
      <c r="W334" s="219">
        <f>SUM(M334:O334)*H334</f>
        <v>7.4999999999999997E-2</v>
      </c>
      <c r="X334" s="219">
        <f>SUM(P334:R334)*H334</f>
        <v>0.11249999999999999</v>
      </c>
      <c r="Y334" s="219">
        <f>SUM(S334:U334)*H334</f>
        <v>0.15</v>
      </c>
      <c r="Z334" s="220">
        <f t="shared" si="5"/>
        <v>0.15</v>
      </c>
      <c r="AA334" s="1891"/>
      <c r="AB334" s="573" t="s">
        <v>721</v>
      </c>
      <c r="AC334" s="1880"/>
      <c r="AD334" s="2108"/>
      <c r="AE334" s="2108"/>
    </row>
    <row r="335" spans="1:31" ht="24.95" customHeight="1" x14ac:dyDescent="0.2">
      <c r="A335" s="1766"/>
      <c r="B335" s="1912"/>
      <c r="C335" s="1904"/>
      <c r="D335" s="1898"/>
      <c r="E335" s="1898"/>
      <c r="F335" s="1898"/>
      <c r="G335" s="1892"/>
      <c r="H335" s="1889"/>
      <c r="I335" s="248" t="s">
        <v>601</v>
      </c>
      <c r="J335" s="467"/>
      <c r="K335" s="468"/>
      <c r="L335" s="469">
        <v>0.25</v>
      </c>
      <c r="M335" s="470"/>
      <c r="N335" s="468"/>
      <c r="O335" s="469"/>
      <c r="P335" s="470"/>
      <c r="Q335" s="468"/>
      <c r="R335" s="469"/>
      <c r="S335" s="470"/>
      <c r="T335" s="468"/>
      <c r="U335" s="471"/>
      <c r="V335" s="249">
        <f>SUM(J335:L335)*H334</f>
        <v>3.7499999999999999E-2</v>
      </c>
      <c r="W335" s="250">
        <f>SUM(M335:O335)*H334</f>
        <v>0</v>
      </c>
      <c r="X335" s="250">
        <f>SUM(P335:R335)*H334</f>
        <v>0</v>
      </c>
      <c r="Y335" s="250">
        <f>SUM(S335:U335)*H334</f>
        <v>0</v>
      </c>
      <c r="Z335" s="251">
        <f t="shared" si="5"/>
        <v>3.7499999999999999E-2</v>
      </c>
      <c r="AA335" s="1891"/>
      <c r="AB335" s="573" t="s">
        <v>721</v>
      </c>
      <c r="AC335" s="1880"/>
      <c r="AD335" s="2108"/>
      <c r="AE335" s="2108"/>
    </row>
    <row r="336" spans="1:31" ht="24.95" customHeight="1" x14ac:dyDescent="0.2">
      <c r="A336" s="1766"/>
      <c r="B336" s="1912"/>
      <c r="C336" s="1904"/>
      <c r="D336" s="1898"/>
      <c r="E336" s="1898"/>
      <c r="F336" s="1898"/>
      <c r="G336" s="1892" t="s">
        <v>748</v>
      </c>
      <c r="H336" s="1889">
        <v>0.7</v>
      </c>
      <c r="I336" s="593" t="s">
        <v>600</v>
      </c>
      <c r="J336" s="457"/>
      <c r="K336" s="458"/>
      <c r="L336" s="459">
        <v>0.25</v>
      </c>
      <c r="M336" s="460"/>
      <c r="N336" s="458"/>
      <c r="O336" s="459">
        <v>0.5</v>
      </c>
      <c r="P336" s="460"/>
      <c r="Q336" s="458"/>
      <c r="R336" s="459">
        <v>0.75</v>
      </c>
      <c r="S336" s="460"/>
      <c r="T336" s="458"/>
      <c r="U336" s="461">
        <v>1</v>
      </c>
      <c r="V336" s="218">
        <f>SUM(J336:L336)*H336</f>
        <v>0.17499999999999999</v>
      </c>
      <c r="W336" s="219">
        <f>SUM(M336:O336)*H336</f>
        <v>0.35</v>
      </c>
      <c r="X336" s="219">
        <f>SUM(P336:R336)*H336</f>
        <v>0.52499999999999991</v>
      </c>
      <c r="Y336" s="219">
        <f>SUM(S336:U336)*H336</f>
        <v>0.7</v>
      </c>
      <c r="Z336" s="220">
        <f t="shared" si="5"/>
        <v>0.7</v>
      </c>
      <c r="AA336" s="1891"/>
      <c r="AB336" s="573" t="s">
        <v>721</v>
      </c>
      <c r="AC336" s="1880"/>
      <c r="AD336" s="2108"/>
      <c r="AE336" s="2108"/>
    </row>
    <row r="337" spans="1:31" ht="24.95" customHeight="1" thickBot="1" x14ac:dyDescent="0.25">
      <c r="A337" s="1766"/>
      <c r="B337" s="1912"/>
      <c r="C337" s="1904"/>
      <c r="D337" s="1898"/>
      <c r="E337" s="1898"/>
      <c r="F337" s="1898"/>
      <c r="G337" s="1893"/>
      <c r="H337" s="1894"/>
      <c r="I337" s="252" t="s">
        <v>601</v>
      </c>
      <c r="J337" s="472"/>
      <c r="K337" s="473"/>
      <c r="L337" s="474">
        <v>0.25</v>
      </c>
      <c r="M337" s="475"/>
      <c r="N337" s="473"/>
      <c r="O337" s="474"/>
      <c r="P337" s="475"/>
      <c r="Q337" s="473"/>
      <c r="R337" s="474"/>
      <c r="S337" s="475"/>
      <c r="T337" s="473"/>
      <c r="U337" s="476"/>
      <c r="V337" s="256">
        <f>SUM(J337:L337)*H336</f>
        <v>0.17499999999999999</v>
      </c>
      <c r="W337" s="257">
        <f>SUM(M337:O337)*H336</f>
        <v>0</v>
      </c>
      <c r="X337" s="257">
        <f>SUM(P337:R337)*H336</f>
        <v>0</v>
      </c>
      <c r="Y337" s="257">
        <f>SUM(S337:U337)*H336</f>
        <v>0</v>
      </c>
      <c r="Z337" s="258">
        <f t="shared" si="5"/>
        <v>0.17499999999999999</v>
      </c>
      <c r="AA337" s="1891"/>
      <c r="AB337" s="573" t="s">
        <v>721</v>
      </c>
      <c r="AC337" s="1880"/>
      <c r="AD337" s="2108"/>
      <c r="AE337" s="2108"/>
    </row>
    <row r="338" spans="1:31" ht="24.95" customHeight="1" x14ac:dyDescent="0.2">
      <c r="A338" s="1766"/>
      <c r="B338" s="1912"/>
      <c r="C338" s="1903" t="s">
        <v>983</v>
      </c>
      <c r="D338" s="1897" t="s">
        <v>254</v>
      </c>
      <c r="E338" s="1897" t="s">
        <v>166</v>
      </c>
      <c r="F338" s="1897" t="s">
        <v>449</v>
      </c>
      <c r="G338" s="1899" t="s">
        <v>742</v>
      </c>
      <c r="H338" s="1888">
        <v>0.1</v>
      </c>
      <c r="I338" s="592" t="s">
        <v>600</v>
      </c>
      <c r="J338" s="447"/>
      <c r="K338" s="448"/>
      <c r="L338" s="449">
        <v>1</v>
      </c>
      <c r="M338" s="450"/>
      <c r="N338" s="448"/>
      <c r="O338" s="449">
        <v>1</v>
      </c>
      <c r="P338" s="450"/>
      <c r="Q338" s="448"/>
      <c r="R338" s="449">
        <v>1</v>
      </c>
      <c r="S338" s="450"/>
      <c r="T338" s="453"/>
      <c r="U338" s="456">
        <v>1</v>
      </c>
      <c r="V338" s="215">
        <f>SUM(J338:L338)*H338</f>
        <v>0.1</v>
      </c>
      <c r="W338" s="216">
        <f>SUM(M338:O338)*H338</f>
        <v>0.1</v>
      </c>
      <c r="X338" s="216">
        <f>SUM(P338:R338)*H338</f>
        <v>0.1</v>
      </c>
      <c r="Y338" s="216">
        <f>SUM(S338:U338)*H338</f>
        <v>0.1</v>
      </c>
      <c r="Z338" s="217">
        <f t="shared" si="5"/>
        <v>0.1</v>
      </c>
      <c r="AA338" s="1890" t="s">
        <v>47</v>
      </c>
      <c r="AB338" s="572" t="s">
        <v>559</v>
      </c>
      <c r="AC338" s="1882">
        <v>47</v>
      </c>
      <c r="AD338" s="2107"/>
      <c r="AE338" s="2107"/>
    </row>
    <row r="339" spans="1:31" ht="24.95" customHeight="1" x14ac:dyDescent="0.2">
      <c r="A339" s="1766"/>
      <c r="B339" s="1912"/>
      <c r="C339" s="1904"/>
      <c r="D339" s="1898"/>
      <c r="E339" s="1898"/>
      <c r="F339" s="1898"/>
      <c r="G339" s="1892"/>
      <c r="H339" s="1889"/>
      <c r="I339" s="248" t="s">
        <v>601</v>
      </c>
      <c r="J339" s="467"/>
      <c r="K339" s="468"/>
      <c r="L339" s="469">
        <v>1</v>
      </c>
      <c r="M339" s="470"/>
      <c r="N339" s="468"/>
      <c r="O339" s="469"/>
      <c r="P339" s="470"/>
      <c r="Q339" s="468"/>
      <c r="R339" s="469"/>
      <c r="S339" s="470"/>
      <c r="T339" s="468"/>
      <c r="U339" s="471"/>
      <c r="V339" s="249">
        <f>SUM(J339:L339)*H338</f>
        <v>0.1</v>
      </c>
      <c r="W339" s="250">
        <f>SUM(M339:O339)*H338</f>
        <v>0</v>
      </c>
      <c r="X339" s="250">
        <f>SUM(P339:R339)*H338</f>
        <v>0</v>
      </c>
      <c r="Y339" s="250">
        <f>SUM(S339:U339)*H338</f>
        <v>0</v>
      </c>
      <c r="Z339" s="251">
        <f t="shared" si="5"/>
        <v>0.1</v>
      </c>
      <c r="AA339" s="1891"/>
      <c r="AB339" s="573" t="s">
        <v>559</v>
      </c>
      <c r="AC339" s="1880"/>
      <c r="AD339" s="2108"/>
      <c r="AE339" s="2108"/>
    </row>
    <row r="340" spans="1:31" ht="24.95" customHeight="1" x14ac:dyDescent="0.2">
      <c r="A340" s="1766"/>
      <c r="B340" s="1912"/>
      <c r="C340" s="1904"/>
      <c r="D340" s="1898"/>
      <c r="E340" s="1898"/>
      <c r="F340" s="1898"/>
      <c r="G340" s="1892" t="s">
        <v>749</v>
      </c>
      <c r="H340" s="1889">
        <v>0.1</v>
      </c>
      <c r="I340" s="593" t="s">
        <v>600</v>
      </c>
      <c r="J340" s="457"/>
      <c r="K340" s="458"/>
      <c r="L340" s="459">
        <v>1</v>
      </c>
      <c r="M340" s="460"/>
      <c r="N340" s="458"/>
      <c r="O340" s="459">
        <v>1</v>
      </c>
      <c r="P340" s="460"/>
      <c r="Q340" s="458"/>
      <c r="R340" s="459">
        <v>1</v>
      </c>
      <c r="S340" s="460"/>
      <c r="T340" s="458"/>
      <c r="U340" s="461">
        <v>1</v>
      </c>
      <c r="V340" s="218">
        <f>SUM(J340:L340)*H340</f>
        <v>0.1</v>
      </c>
      <c r="W340" s="219">
        <f>SUM(M340:O340)*H340</f>
        <v>0.1</v>
      </c>
      <c r="X340" s="219">
        <f>SUM(P340:R340)*H340</f>
        <v>0.1</v>
      </c>
      <c r="Y340" s="219">
        <f>SUM(S340:U340)*H340</f>
        <v>0.1</v>
      </c>
      <c r="Z340" s="220">
        <f t="shared" si="5"/>
        <v>0.1</v>
      </c>
      <c r="AA340" s="1891"/>
      <c r="AB340" s="573" t="s">
        <v>559</v>
      </c>
      <c r="AC340" s="1880"/>
      <c r="AD340" s="2108"/>
      <c r="AE340" s="2108"/>
    </row>
    <row r="341" spans="1:31" ht="24.95" customHeight="1" x14ac:dyDescent="0.2">
      <c r="A341" s="1766"/>
      <c r="B341" s="1912"/>
      <c r="C341" s="1904"/>
      <c r="D341" s="1898"/>
      <c r="E341" s="1898"/>
      <c r="F341" s="1898"/>
      <c r="G341" s="1892"/>
      <c r="H341" s="1889"/>
      <c r="I341" s="248" t="s">
        <v>601</v>
      </c>
      <c r="J341" s="467"/>
      <c r="K341" s="468"/>
      <c r="L341" s="469">
        <v>1</v>
      </c>
      <c r="M341" s="470"/>
      <c r="N341" s="468"/>
      <c r="O341" s="469"/>
      <c r="P341" s="470"/>
      <c r="Q341" s="468"/>
      <c r="R341" s="469"/>
      <c r="S341" s="470"/>
      <c r="T341" s="468"/>
      <c r="U341" s="471"/>
      <c r="V341" s="249">
        <f>SUM(J341:L341)*H340</f>
        <v>0.1</v>
      </c>
      <c r="W341" s="250">
        <f>SUM(M341:O341)*H340</f>
        <v>0</v>
      </c>
      <c r="X341" s="250">
        <f>SUM(P341:R341)*H340</f>
        <v>0</v>
      </c>
      <c r="Y341" s="250">
        <f>SUM(S341:U341)*H340</f>
        <v>0</v>
      </c>
      <c r="Z341" s="251">
        <f t="shared" si="5"/>
        <v>0.1</v>
      </c>
      <c r="AA341" s="1891"/>
      <c r="AB341" s="573" t="s">
        <v>559</v>
      </c>
      <c r="AC341" s="1880"/>
      <c r="AD341" s="2108"/>
      <c r="AE341" s="2108"/>
    </row>
    <row r="342" spans="1:31" ht="24.95" customHeight="1" x14ac:dyDescent="0.2">
      <c r="A342" s="1766"/>
      <c r="B342" s="1912"/>
      <c r="C342" s="1904"/>
      <c r="D342" s="1898"/>
      <c r="E342" s="1898"/>
      <c r="F342" s="1898"/>
      <c r="G342" s="1892" t="s">
        <v>744</v>
      </c>
      <c r="H342" s="1889">
        <v>0.8</v>
      </c>
      <c r="I342" s="593" t="s">
        <v>600</v>
      </c>
      <c r="J342" s="457"/>
      <c r="K342" s="458"/>
      <c r="L342" s="459">
        <v>0.2</v>
      </c>
      <c r="M342" s="460"/>
      <c r="N342" s="458"/>
      <c r="O342" s="459">
        <v>0.3</v>
      </c>
      <c r="P342" s="460"/>
      <c r="Q342" s="458"/>
      <c r="R342" s="459">
        <v>1</v>
      </c>
      <c r="S342" s="460"/>
      <c r="T342" s="458"/>
      <c r="U342" s="461">
        <v>1</v>
      </c>
      <c r="V342" s="218">
        <f>SUM(J342:L342)*H342</f>
        <v>0.16000000000000003</v>
      </c>
      <c r="W342" s="219">
        <f>SUM(M342:O342)*H342</f>
        <v>0.24</v>
      </c>
      <c r="X342" s="219">
        <f>SUM(P342:R342)*H342</f>
        <v>0.8</v>
      </c>
      <c r="Y342" s="219">
        <f>SUM(S342:U342)*H342</f>
        <v>0.8</v>
      </c>
      <c r="Z342" s="220">
        <f t="shared" si="5"/>
        <v>0.8</v>
      </c>
      <c r="AA342" s="1891"/>
      <c r="AB342" s="573" t="s">
        <v>559</v>
      </c>
      <c r="AC342" s="1880"/>
      <c r="AD342" s="2108"/>
      <c r="AE342" s="2108"/>
    </row>
    <row r="343" spans="1:31" ht="24.95" customHeight="1" thickBot="1" x14ac:dyDescent="0.25">
      <c r="A343" s="1766"/>
      <c r="B343" s="1912"/>
      <c r="C343" s="1904"/>
      <c r="D343" s="1898"/>
      <c r="E343" s="1898"/>
      <c r="F343" s="1898"/>
      <c r="G343" s="1893"/>
      <c r="H343" s="1894"/>
      <c r="I343" s="252" t="s">
        <v>601</v>
      </c>
      <c r="J343" s="472"/>
      <c r="K343" s="473"/>
      <c r="L343" s="474">
        <v>0.2</v>
      </c>
      <c r="M343" s="475"/>
      <c r="N343" s="473"/>
      <c r="O343" s="474"/>
      <c r="P343" s="475"/>
      <c r="Q343" s="473"/>
      <c r="R343" s="474"/>
      <c r="S343" s="475"/>
      <c r="T343" s="473"/>
      <c r="U343" s="476"/>
      <c r="V343" s="256">
        <f>SUM(J343:L343)*H342</f>
        <v>0.16000000000000003</v>
      </c>
      <c r="W343" s="257">
        <f>SUM(M343:O343)*H342</f>
        <v>0</v>
      </c>
      <c r="X343" s="257">
        <f>SUM(P343:R343)*H342</f>
        <v>0</v>
      </c>
      <c r="Y343" s="257">
        <f>SUM(S343:U343)*H342</f>
        <v>0</v>
      </c>
      <c r="Z343" s="258">
        <f t="shared" si="5"/>
        <v>0.16000000000000003</v>
      </c>
      <c r="AA343" s="1891"/>
      <c r="AB343" s="573" t="s">
        <v>559</v>
      </c>
      <c r="AC343" s="1880"/>
      <c r="AD343" s="2108"/>
      <c r="AE343" s="2108"/>
    </row>
    <row r="344" spans="1:31" ht="24.95" customHeight="1" x14ac:dyDescent="0.2">
      <c r="A344" s="1766"/>
      <c r="B344" s="1912"/>
      <c r="C344" s="1904"/>
      <c r="D344" s="1897" t="s">
        <v>547</v>
      </c>
      <c r="E344" s="1897" t="s">
        <v>548</v>
      </c>
      <c r="F344" s="1897" t="s">
        <v>549</v>
      </c>
      <c r="G344" s="1899" t="s">
        <v>1000</v>
      </c>
      <c r="H344" s="1888">
        <v>0.15</v>
      </c>
      <c r="I344" s="592" t="s">
        <v>600</v>
      </c>
      <c r="J344" s="447"/>
      <c r="K344" s="448"/>
      <c r="L344" s="449">
        <v>0.25</v>
      </c>
      <c r="M344" s="450"/>
      <c r="N344" s="448"/>
      <c r="O344" s="449">
        <v>0.5</v>
      </c>
      <c r="P344" s="450"/>
      <c r="Q344" s="448"/>
      <c r="R344" s="449">
        <v>0.75</v>
      </c>
      <c r="S344" s="450"/>
      <c r="T344" s="453"/>
      <c r="U344" s="456">
        <v>1</v>
      </c>
      <c r="V344" s="215">
        <f>SUM(J344:L344)*H344</f>
        <v>3.7499999999999999E-2</v>
      </c>
      <c r="W344" s="216">
        <f>SUM(M344:O344)*H344</f>
        <v>7.4999999999999997E-2</v>
      </c>
      <c r="X344" s="216">
        <f>SUM(P344:R344)*H344</f>
        <v>0.11249999999999999</v>
      </c>
      <c r="Y344" s="216">
        <f>SUM(S344:U344)*H344</f>
        <v>0.15</v>
      </c>
      <c r="Z344" s="217">
        <f t="shared" si="5"/>
        <v>0.15</v>
      </c>
      <c r="AA344" s="1890" t="s">
        <v>255</v>
      </c>
      <c r="AB344" s="573" t="s">
        <v>559</v>
      </c>
      <c r="AC344" s="1882">
        <v>48</v>
      </c>
      <c r="AD344" s="2107"/>
      <c r="AE344" s="2107"/>
    </row>
    <row r="345" spans="1:31" ht="24.95" customHeight="1" x14ac:dyDescent="0.2">
      <c r="A345" s="1766"/>
      <c r="B345" s="1912"/>
      <c r="C345" s="1904"/>
      <c r="D345" s="1898"/>
      <c r="E345" s="1898"/>
      <c r="F345" s="1898"/>
      <c r="G345" s="1892"/>
      <c r="H345" s="1889"/>
      <c r="I345" s="248" t="s">
        <v>601</v>
      </c>
      <c r="J345" s="467"/>
      <c r="K345" s="468"/>
      <c r="L345" s="469">
        <v>0.25</v>
      </c>
      <c r="M345" s="470"/>
      <c r="N345" s="468"/>
      <c r="O345" s="469"/>
      <c r="P345" s="470"/>
      <c r="Q345" s="468"/>
      <c r="R345" s="469"/>
      <c r="S345" s="470"/>
      <c r="T345" s="468"/>
      <c r="U345" s="471"/>
      <c r="V345" s="249">
        <f>SUM(J345:L345)*H344</f>
        <v>3.7499999999999999E-2</v>
      </c>
      <c r="W345" s="250">
        <f>SUM(M345:O345)*H344</f>
        <v>0</v>
      </c>
      <c r="X345" s="250">
        <f>SUM(P345:R345)*H344</f>
        <v>0</v>
      </c>
      <c r="Y345" s="250">
        <f>SUM(S345:U345)*H344</f>
        <v>0</v>
      </c>
      <c r="Z345" s="251">
        <f t="shared" si="5"/>
        <v>3.7499999999999999E-2</v>
      </c>
      <c r="AA345" s="1891"/>
      <c r="AB345" s="573" t="s">
        <v>559</v>
      </c>
      <c r="AC345" s="1880"/>
      <c r="AD345" s="2108"/>
      <c r="AE345" s="2108"/>
    </row>
    <row r="346" spans="1:31" ht="24.95" customHeight="1" x14ac:dyDescent="0.2">
      <c r="A346" s="1766"/>
      <c r="B346" s="1912"/>
      <c r="C346" s="1904"/>
      <c r="D346" s="1898"/>
      <c r="E346" s="1898"/>
      <c r="F346" s="1898"/>
      <c r="G346" s="1892" t="s">
        <v>747</v>
      </c>
      <c r="H346" s="1889">
        <v>0.15</v>
      </c>
      <c r="I346" s="593" t="s">
        <v>600</v>
      </c>
      <c r="J346" s="457"/>
      <c r="K346" s="458"/>
      <c r="L346" s="459">
        <v>0.25</v>
      </c>
      <c r="M346" s="460"/>
      <c r="N346" s="458"/>
      <c r="O346" s="459">
        <v>0.5</v>
      </c>
      <c r="P346" s="460"/>
      <c r="Q346" s="458"/>
      <c r="R346" s="459">
        <v>0.75</v>
      </c>
      <c r="S346" s="460"/>
      <c r="T346" s="458"/>
      <c r="U346" s="461">
        <v>1</v>
      </c>
      <c r="V346" s="218">
        <f>SUM(J346:L346)*H346</f>
        <v>3.7499999999999999E-2</v>
      </c>
      <c r="W346" s="219">
        <f>SUM(M346:O346)*H346</f>
        <v>7.4999999999999997E-2</v>
      </c>
      <c r="X346" s="219">
        <f>SUM(P346:R346)*H346</f>
        <v>0.11249999999999999</v>
      </c>
      <c r="Y346" s="219">
        <f>SUM(S346:U346)*H346</f>
        <v>0.15</v>
      </c>
      <c r="Z346" s="220">
        <f t="shared" si="5"/>
        <v>0.15</v>
      </c>
      <c r="AA346" s="1891"/>
      <c r="AB346" s="573" t="s">
        <v>559</v>
      </c>
      <c r="AC346" s="1880"/>
      <c r="AD346" s="2108"/>
      <c r="AE346" s="2108"/>
    </row>
    <row r="347" spans="1:31" ht="24.95" customHeight="1" x14ac:dyDescent="0.2">
      <c r="A347" s="1766"/>
      <c r="B347" s="1912"/>
      <c r="C347" s="1904"/>
      <c r="D347" s="1898"/>
      <c r="E347" s="1898"/>
      <c r="F347" s="1898"/>
      <c r="G347" s="1892"/>
      <c r="H347" s="1889"/>
      <c r="I347" s="248" t="s">
        <v>601</v>
      </c>
      <c r="J347" s="467"/>
      <c r="K347" s="468"/>
      <c r="L347" s="469">
        <v>0.25</v>
      </c>
      <c r="M347" s="470"/>
      <c r="N347" s="468"/>
      <c r="O347" s="469"/>
      <c r="P347" s="470"/>
      <c r="Q347" s="468"/>
      <c r="R347" s="469"/>
      <c r="S347" s="470"/>
      <c r="T347" s="468"/>
      <c r="U347" s="471"/>
      <c r="V347" s="249">
        <f>SUM(J347:L347)*H346</f>
        <v>3.7499999999999999E-2</v>
      </c>
      <c r="W347" s="250">
        <f>SUM(M347:O347)*H346</f>
        <v>0</v>
      </c>
      <c r="X347" s="250">
        <f>SUM(P347:R347)*H346</f>
        <v>0</v>
      </c>
      <c r="Y347" s="250">
        <f>SUM(S347:U347)*H346</f>
        <v>0</v>
      </c>
      <c r="Z347" s="251">
        <f t="shared" si="5"/>
        <v>3.7499999999999999E-2</v>
      </c>
      <c r="AA347" s="1891"/>
      <c r="AB347" s="573" t="s">
        <v>559</v>
      </c>
      <c r="AC347" s="1880"/>
      <c r="AD347" s="2108"/>
      <c r="AE347" s="2108"/>
    </row>
    <row r="348" spans="1:31" ht="24.95" customHeight="1" x14ac:dyDescent="0.2">
      <c r="A348" s="1766"/>
      <c r="B348" s="1912"/>
      <c r="C348" s="1904"/>
      <c r="D348" s="1898"/>
      <c r="E348" s="1898"/>
      <c r="F348" s="1898"/>
      <c r="G348" s="1892" t="s">
        <v>748</v>
      </c>
      <c r="H348" s="1889">
        <v>0.7</v>
      </c>
      <c r="I348" s="593" t="s">
        <v>600</v>
      </c>
      <c r="J348" s="457"/>
      <c r="K348" s="458"/>
      <c r="L348" s="459">
        <v>0.25</v>
      </c>
      <c r="M348" s="460"/>
      <c r="N348" s="458"/>
      <c r="O348" s="459">
        <v>0.5</v>
      </c>
      <c r="P348" s="460"/>
      <c r="Q348" s="458"/>
      <c r="R348" s="459">
        <v>0.75</v>
      </c>
      <c r="S348" s="460"/>
      <c r="T348" s="458"/>
      <c r="U348" s="461">
        <v>1</v>
      </c>
      <c r="V348" s="218">
        <f>SUM(J348:L348)*H348</f>
        <v>0.17499999999999999</v>
      </c>
      <c r="W348" s="219">
        <f>SUM(M348:O348)*H348</f>
        <v>0.35</v>
      </c>
      <c r="X348" s="219">
        <f>SUM(P348:R348)*H348</f>
        <v>0.52499999999999991</v>
      </c>
      <c r="Y348" s="219">
        <f>SUM(S348:U348)*H348</f>
        <v>0.7</v>
      </c>
      <c r="Z348" s="220">
        <f t="shared" si="5"/>
        <v>0.7</v>
      </c>
      <c r="AA348" s="1891"/>
      <c r="AB348" s="573" t="s">
        <v>559</v>
      </c>
      <c r="AC348" s="1880"/>
      <c r="AD348" s="2108"/>
      <c r="AE348" s="2108"/>
    </row>
    <row r="349" spans="1:31" ht="24.95" customHeight="1" thickBot="1" x14ac:dyDescent="0.25">
      <c r="A349" s="1766"/>
      <c r="B349" s="1912"/>
      <c r="C349" s="1904"/>
      <c r="D349" s="1898"/>
      <c r="E349" s="1898"/>
      <c r="F349" s="1898"/>
      <c r="G349" s="1893"/>
      <c r="H349" s="1894"/>
      <c r="I349" s="252" t="s">
        <v>601</v>
      </c>
      <c r="J349" s="472"/>
      <c r="K349" s="473"/>
      <c r="L349" s="474">
        <v>0.25</v>
      </c>
      <c r="M349" s="475"/>
      <c r="N349" s="473"/>
      <c r="O349" s="474"/>
      <c r="P349" s="475"/>
      <c r="Q349" s="473"/>
      <c r="R349" s="474"/>
      <c r="S349" s="475"/>
      <c r="T349" s="473"/>
      <c r="U349" s="476"/>
      <c r="V349" s="256">
        <f>SUM(J349:L349)*H348</f>
        <v>0.17499999999999999</v>
      </c>
      <c r="W349" s="257">
        <f>SUM(M349:O349)*H348</f>
        <v>0</v>
      </c>
      <c r="X349" s="257">
        <f>SUM(P349:R349)*H348</f>
        <v>0</v>
      </c>
      <c r="Y349" s="257">
        <f>SUM(S349:U349)*H348</f>
        <v>0</v>
      </c>
      <c r="Z349" s="258">
        <f t="shared" si="5"/>
        <v>0.17499999999999999</v>
      </c>
      <c r="AA349" s="1891"/>
      <c r="AB349" s="573" t="s">
        <v>559</v>
      </c>
      <c r="AC349" s="1880"/>
      <c r="AD349" s="2108"/>
      <c r="AE349" s="2108"/>
    </row>
    <row r="350" spans="1:31" ht="24.95" customHeight="1" x14ac:dyDescent="0.2">
      <c r="A350" s="1766"/>
      <c r="B350" s="1912"/>
      <c r="C350" s="1903" t="s">
        <v>24</v>
      </c>
      <c r="D350" s="1897" t="s">
        <v>543</v>
      </c>
      <c r="E350" s="1897" t="s">
        <v>544</v>
      </c>
      <c r="F350" s="1897" t="s">
        <v>538</v>
      </c>
      <c r="G350" s="1899" t="s">
        <v>1001</v>
      </c>
      <c r="H350" s="1902">
        <v>0.15</v>
      </c>
      <c r="I350" s="224" t="s">
        <v>600</v>
      </c>
      <c r="J350" s="511"/>
      <c r="K350" s="453"/>
      <c r="L350" s="454">
        <v>1</v>
      </c>
      <c r="M350" s="455"/>
      <c r="N350" s="453"/>
      <c r="O350" s="454">
        <v>1</v>
      </c>
      <c r="P350" s="455"/>
      <c r="Q350" s="453"/>
      <c r="R350" s="454">
        <v>1</v>
      </c>
      <c r="S350" s="455"/>
      <c r="T350" s="453"/>
      <c r="U350" s="456">
        <v>1</v>
      </c>
      <c r="V350" s="215">
        <f>SUM(J350:L350)*H350</f>
        <v>0.15</v>
      </c>
      <c r="W350" s="216">
        <f>SUM(M350:O350)*H350</f>
        <v>0.15</v>
      </c>
      <c r="X350" s="216">
        <f>SUM(P350:R350)*H350</f>
        <v>0.15</v>
      </c>
      <c r="Y350" s="216">
        <f>SUM(S350:U350)*H350</f>
        <v>0.15</v>
      </c>
      <c r="Z350" s="217">
        <f t="shared" si="5"/>
        <v>0.15</v>
      </c>
      <c r="AA350" s="1890" t="s">
        <v>451</v>
      </c>
      <c r="AB350" s="572" t="s">
        <v>562</v>
      </c>
      <c r="AC350" s="1882">
        <v>49</v>
      </c>
      <c r="AD350" s="2107"/>
      <c r="AE350" s="2107"/>
    </row>
    <row r="351" spans="1:31" ht="24.95" customHeight="1" x14ac:dyDescent="0.2">
      <c r="A351" s="1766"/>
      <c r="B351" s="1912"/>
      <c r="C351" s="1904"/>
      <c r="D351" s="1898"/>
      <c r="E351" s="1898"/>
      <c r="F351" s="1898"/>
      <c r="G351" s="1892"/>
      <c r="H351" s="1889"/>
      <c r="I351" s="248" t="s">
        <v>601</v>
      </c>
      <c r="J351" s="467"/>
      <c r="K351" s="468"/>
      <c r="L351" s="469">
        <v>1</v>
      </c>
      <c r="M351" s="470"/>
      <c r="N351" s="468"/>
      <c r="O351" s="469"/>
      <c r="P351" s="470"/>
      <c r="Q351" s="468"/>
      <c r="R351" s="469"/>
      <c r="S351" s="470"/>
      <c r="T351" s="468"/>
      <c r="U351" s="471"/>
      <c r="V351" s="249">
        <f>SUM(J351:L351)*H350</f>
        <v>0.15</v>
      </c>
      <c r="W351" s="250">
        <f>SUM(M351:O351)*H350</f>
        <v>0</v>
      </c>
      <c r="X351" s="250">
        <f>SUM(P351:R351)*H350</f>
        <v>0</v>
      </c>
      <c r="Y351" s="250">
        <f>SUM(S351:U351)*H350</f>
        <v>0</v>
      </c>
      <c r="Z351" s="251">
        <f t="shared" si="5"/>
        <v>0.15</v>
      </c>
      <c r="AA351" s="1891"/>
      <c r="AB351" s="573" t="s">
        <v>562</v>
      </c>
      <c r="AC351" s="1880"/>
      <c r="AD351" s="2108"/>
      <c r="AE351" s="2108"/>
    </row>
    <row r="352" spans="1:31" ht="24.95" customHeight="1" x14ac:dyDescent="0.2">
      <c r="A352" s="1766"/>
      <c r="B352" s="1912"/>
      <c r="C352" s="1904"/>
      <c r="D352" s="1898"/>
      <c r="E352" s="1898"/>
      <c r="F352" s="1898"/>
      <c r="G352" s="1892" t="s">
        <v>750</v>
      </c>
      <c r="H352" s="1889">
        <v>0.15</v>
      </c>
      <c r="I352" s="593" t="s">
        <v>600</v>
      </c>
      <c r="J352" s="457"/>
      <c r="K352" s="458"/>
      <c r="L352" s="459">
        <v>1</v>
      </c>
      <c r="M352" s="460"/>
      <c r="N352" s="458"/>
      <c r="O352" s="459">
        <v>1</v>
      </c>
      <c r="P352" s="460"/>
      <c r="Q352" s="458"/>
      <c r="R352" s="459">
        <v>1</v>
      </c>
      <c r="S352" s="460"/>
      <c r="T352" s="458"/>
      <c r="U352" s="461">
        <v>1</v>
      </c>
      <c r="V352" s="218">
        <f>SUM(J352:L352)*H352</f>
        <v>0.15</v>
      </c>
      <c r="W352" s="219">
        <f>SUM(M352:O352)*H352</f>
        <v>0.15</v>
      </c>
      <c r="X352" s="219">
        <f>SUM(P352:R352)*H352</f>
        <v>0.15</v>
      </c>
      <c r="Y352" s="219">
        <f>SUM(S352:U352)*H352</f>
        <v>0.15</v>
      </c>
      <c r="Z352" s="220">
        <f t="shared" si="5"/>
        <v>0.15</v>
      </c>
      <c r="AA352" s="1891"/>
      <c r="AB352" s="573" t="s">
        <v>562</v>
      </c>
      <c r="AC352" s="1880"/>
      <c r="AD352" s="2108"/>
      <c r="AE352" s="2108"/>
    </row>
    <row r="353" spans="1:31" ht="24.95" customHeight="1" x14ac:dyDescent="0.2">
      <c r="A353" s="1766"/>
      <c r="B353" s="1912"/>
      <c r="C353" s="1904"/>
      <c r="D353" s="1898"/>
      <c r="E353" s="1898"/>
      <c r="F353" s="1898"/>
      <c r="G353" s="1892"/>
      <c r="H353" s="1889"/>
      <c r="I353" s="248" t="s">
        <v>601</v>
      </c>
      <c r="J353" s="467"/>
      <c r="K353" s="468"/>
      <c r="L353" s="469">
        <v>1</v>
      </c>
      <c r="M353" s="470"/>
      <c r="N353" s="468"/>
      <c r="O353" s="469"/>
      <c r="P353" s="470"/>
      <c r="Q353" s="468"/>
      <c r="R353" s="469"/>
      <c r="S353" s="470"/>
      <c r="T353" s="468"/>
      <c r="U353" s="471"/>
      <c r="V353" s="249">
        <f>SUM(J353:L353)*H352</f>
        <v>0.15</v>
      </c>
      <c r="W353" s="250">
        <f>SUM(M353:O353)*H352</f>
        <v>0</v>
      </c>
      <c r="X353" s="250">
        <f>SUM(P353:R353)*H352</f>
        <v>0</v>
      </c>
      <c r="Y353" s="250">
        <f>SUM(S353:U353)*H352</f>
        <v>0</v>
      </c>
      <c r="Z353" s="251">
        <f t="shared" si="5"/>
        <v>0.15</v>
      </c>
      <c r="AA353" s="1891"/>
      <c r="AB353" s="573" t="s">
        <v>562</v>
      </c>
      <c r="AC353" s="1880"/>
      <c r="AD353" s="2108"/>
      <c r="AE353" s="2108"/>
    </row>
    <row r="354" spans="1:31" ht="24.95" customHeight="1" x14ac:dyDescent="0.2">
      <c r="A354" s="1766"/>
      <c r="B354" s="1912"/>
      <c r="C354" s="1904"/>
      <c r="D354" s="1898"/>
      <c r="E354" s="1898"/>
      <c r="F354" s="1898"/>
      <c r="G354" s="1892" t="s">
        <v>751</v>
      </c>
      <c r="H354" s="1889">
        <v>0.3</v>
      </c>
      <c r="I354" s="593" t="s">
        <v>600</v>
      </c>
      <c r="J354" s="457"/>
      <c r="K354" s="458"/>
      <c r="L354" s="459">
        <v>0.15</v>
      </c>
      <c r="M354" s="460"/>
      <c r="N354" s="458"/>
      <c r="O354" s="459">
        <v>1</v>
      </c>
      <c r="P354" s="460"/>
      <c r="Q354" s="458"/>
      <c r="R354" s="459"/>
      <c r="S354" s="460"/>
      <c r="T354" s="458"/>
      <c r="U354" s="461">
        <v>1</v>
      </c>
      <c r="V354" s="218">
        <f>SUM(J354:L354)*H354</f>
        <v>4.4999999999999998E-2</v>
      </c>
      <c r="W354" s="219">
        <f>SUM(M354:O354)*H354</f>
        <v>0.3</v>
      </c>
      <c r="X354" s="219">
        <f>SUM(P354:R354)*H354</f>
        <v>0</v>
      </c>
      <c r="Y354" s="219">
        <f>SUM(S354:U354)*H354</f>
        <v>0.3</v>
      </c>
      <c r="Z354" s="220">
        <f t="shared" si="5"/>
        <v>0.3</v>
      </c>
      <c r="AA354" s="1891"/>
      <c r="AB354" s="573" t="s">
        <v>562</v>
      </c>
      <c r="AC354" s="1880"/>
      <c r="AD354" s="2108"/>
      <c r="AE354" s="2108"/>
    </row>
    <row r="355" spans="1:31" ht="24.95" customHeight="1" x14ac:dyDescent="0.2">
      <c r="A355" s="1766"/>
      <c r="B355" s="1912"/>
      <c r="C355" s="1904"/>
      <c r="D355" s="1898"/>
      <c r="E355" s="1898"/>
      <c r="F355" s="1898"/>
      <c r="G355" s="1892"/>
      <c r="H355" s="1889"/>
      <c r="I355" s="248" t="s">
        <v>601</v>
      </c>
      <c r="J355" s="467"/>
      <c r="K355" s="468"/>
      <c r="L355" s="469">
        <v>0.15</v>
      </c>
      <c r="M355" s="470"/>
      <c r="N355" s="468"/>
      <c r="O355" s="469"/>
      <c r="P355" s="470"/>
      <c r="Q355" s="468"/>
      <c r="R355" s="469"/>
      <c r="S355" s="470"/>
      <c r="T355" s="468"/>
      <c r="U355" s="471"/>
      <c r="V355" s="270">
        <f>SUM(J355:L355)*H354</f>
        <v>4.4999999999999998E-2</v>
      </c>
      <c r="W355" s="271">
        <f>SUM(M355:O355)*H354</f>
        <v>0</v>
      </c>
      <c r="X355" s="271">
        <f>SUM(P355:R355)*H354</f>
        <v>0</v>
      </c>
      <c r="Y355" s="271">
        <f>SUM(S355:U355)*H354</f>
        <v>0</v>
      </c>
      <c r="Z355" s="272">
        <f t="shared" si="5"/>
        <v>4.4999999999999998E-2</v>
      </c>
      <c r="AA355" s="1891"/>
      <c r="AB355" s="573" t="s">
        <v>562</v>
      </c>
      <c r="AC355" s="1880"/>
      <c r="AD355" s="2108"/>
      <c r="AE355" s="2108"/>
    </row>
    <row r="356" spans="1:31" ht="24.95" customHeight="1" x14ac:dyDescent="0.2">
      <c r="A356" s="1766"/>
      <c r="B356" s="1912"/>
      <c r="C356" s="1904"/>
      <c r="D356" s="1898"/>
      <c r="E356" s="1898"/>
      <c r="F356" s="1898"/>
      <c r="G356" s="1892" t="s">
        <v>752</v>
      </c>
      <c r="H356" s="1889">
        <v>0.4</v>
      </c>
      <c r="I356" s="593" t="s">
        <v>600</v>
      </c>
      <c r="J356" s="457"/>
      <c r="K356" s="458"/>
      <c r="L356" s="459"/>
      <c r="M356" s="460"/>
      <c r="N356" s="458"/>
      <c r="O356" s="459"/>
      <c r="P356" s="460"/>
      <c r="Q356" s="458"/>
      <c r="R356" s="459">
        <v>0.5</v>
      </c>
      <c r="S356" s="460"/>
      <c r="T356" s="458"/>
      <c r="U356" s="461">
        <v>1</v>
      </c>
      <c r="V356" s="218">
        <f>SUM(J356:L356)*H356</f>
        <v>0</v>
      </c>
      <c r="W356" s="219">
        <f>SUM(M356:O356)*H356</f>
        <v>0</v>
      </c>
      <c r="X356" s="219">
        <f>SUM(P356:R356)*H356</f>
        <v>0.2</v>
      </c>
      <c r="Y356" s="219">
        <f>SUM(S356:U356)*H356</f>
        <v>0.4</v>
      </c>
      <c r="Z356" s="220">
        <f t="shared" si="5"/>
        <v>0.4</v>
      </c>
      <c r="AA356" s="1891"/>
      <c r="AB356" s="573" t="s">
        <v>562</v>
      </c>
      <c r="AC356" s="1880"/>
      <c r="AD356" s="2108"/>
      <c r="AE356" s="2108"/>
    </row>
    <row r="357" spans="1:31" ht="24.95" customHeight="1" thickBot="1" x14ac:dyDescent="0.25">
      <c r="A357" s="1766"/>
      <c r="B357" s="1912"/>
      <c r="C357" s="1904"/>
      <c r="D357" s="1898"/>
      <c r="E357" s="1898"/>
      <c r="F357" s="1898"/>
      <c r="G357" s="1893"/>
      <c r="H357" s="1894"/>
      <c r="I357" s="252" t="s">
        <v>601</v>
      </c>
      <c r="J357" s="472"/>
      <c r="K357" s="473"/>
      <c r="L357" s="474"/>
      <c r="M357" s="475"/>
      <c r="N357" s="473"/>
      <c r="O357" s="474"/>
      <c r="P357" s="475"/>
      <c r="Q357" s="473"/>
      <c r="R357" s="474"/>
      <c r="S357" s="475"/>
      <c r="T357" s="473"/>
      <c r="U357" s="476"/>
      <c r="V357" s="256">
        <f>SUM(J357:L357)*H356</f>
        <v>0</v>
      </c>
      <c r="W357" s="257">
        <f>SUM(M357:O357)*H356</f>
        <v>0</v>
      </c>
      <c r="X357" s="257">
        <f>SUM(P357:R357)*H356</f>
        <v>0</v>
      </c>
      <c r="Y357" s="257">
        <f>SUM(S357:U357)*H356</f>
        <v>0</v>
      </c>
      <c r="Z357" s="258">
        <f t="shared" si="5"/>
        <v>0</v>
      </c>
      <c r="AA357" s="1891"/>
      <c r="AB357" s="573" t="s">
        <v>562</v>
      </c>
      <c r="AC357" s="1880"/>
      <c r="AD357" s="2108"/>
      <c r="AE357" s="2108"/>
    </row>
    <row r="358" spans="1:31" ht="24.95" customHeight="1" x14ac:dyDescent="0.2">
      <c r="A358" s="1766"/>
      <c r="B358" s="1912"/>
      <c r="C358" s="1897" t="s">
        <v>167</v>
      </c>
      <c r="D358" s="1909" t="s">
        <v>256</v>
      </c>
      <c r="E358" s="1897" t="s">
        <v>257</v>
      </c>
      <c r="F358" s="1897" t="s">
        <v>168</v>
      </c>
      <c r="G358" s="1899" t="s">
        <v>953</v>
      </c>
      <c r="H358" s="1888">
        <v>0.1</v>
      </c>
      <c r="I358" s="224" t="s">
        <v>600</v>
      </c>
      <c r="J358" s="452"/>
      <c r="K358" s="453"/>
      <c r="L358" s="454">
        <v>1</v>
      </c>
      <c r="M358" s="455"/>
      <c r="N358" s="453"/>
      <c r="O358" s="454">
        <v>1</v>
      </c>
      <c r="P358" s="455"/>
      <c r="Q358" s="453"/>
      <c r="R358" s="454">
        <v>1</v>
      </c>
      <c r="S358" s="455"/>
      <c r="T358" s="453"/>
      <c r="U358" s="456">
        <v>1</v>
      </c>
      <c r="V358" s="215">
        <f>SUM(J358:L358)*H358</f>
        <v>0.1</v>
      </c>
      <c r="W358" s="216">
        <f>SUM(M358:O358)*H358</f>
        <v>0.1</v>
      </c>
      <c r="X358" s="216">
        <f>SUM(P358:R358)*H358</f>
        <v>0.1</v>
      </c>
      <c r="Y358" s="216">
        <f>SUM(S358:U358)*H358</f>
        <v>0.1</v>
      </c>
      <c r="Z358" s="217">
        <f t="shared" si="5"/>
        <v>0.1</v>
      </c>
      <c r="AA358" s="1890" t="s">
        <v>48</v>
      </c>
      <c r="AB358" s="572" t="s">
        <v>558</v>
      </c>
      <c r="AC358" s="1796">
        <v>50</v>
      </c>
      <c r="AD358" s="2107"/>
      <c r="AE358" s="2107"/>
    </row>
    <row r="359" spans="1:31" ht="24.95" customHeight="1" x14ac:dyDescent="0.2">
      <c r="A359" s="1766"/>
      <c r="B359" s="1912"/>
      <c r="C359" s="1898"/>
      <c r="D359" s="1910"/>
      <c r="E359" s="1898"/>
      <c r="F359" s="1898"/>
      <c r="G359" s="1892"/>
      <c r="H359" s="1889"/>
      <c r="I359" s="248" t="s">
        <v>601</v>
      </c>
      <c r="J359" s="467"/>
      <c r="K359" s="468"/>
      <c r="L359" s="469">
        <v>1</v>
      </c>
      <c r="M359" s="470"/>
      <c r="N359" s="468"/>
      <c r="O359" s="469"/>
      <c r="P359" s="470"/>
      <c r="Q359" s="468"/>
      <c r="R359" s="469"/>
      <c r="S359" s="470"/>
      <c r="T359" s="468"/>
      <c r="U359" s="471"/>
      <c r="V359" s="249">
        <f>SUM(J359:L359)*H358</f>
        <v>0.1</v>
      </c>
      <c r="W359" s="250">
        <f>SUM(M359:O359)*H358</f>
        <v>0</v>
      </c>
      <c r="X359" s="250">
        <f>SUM(P359:R359)*H358</f>
        <v>0</v>
      </c>
      <c r="Y359" s="250">
        <f>SUM(S359:U359)*H358</f>
        <v>0</v>
      </c>
      <c r="Z359" s="251">
        <f t="shared" si="5"/>
        <v>0.1</v>
      </c>
      <c r="AA359" s="1891"/>
      <c r="AB359" s="573" t="s">
        <v>558</v>
      </c>
      <c r="AC359" s="1789"/>
      <c r="AD359" s="2108"/>
      <c r="AE359" s="2108"/>
    </row>
    <row r="360" spans="1:31" ht="24.95" customHeight="1" x14ac:dyDescent="0.2">
      <c r="A360" s="1766"/>
      <c r="B360" s="1912"/>
      <c r="C360" s="1898"/>
      <c r="D360" s="1910"/>
      <c r="E360" s="1898"/>
      <c r="F360" s="1898"/>
      <c r="G360" s="1892" t="s">
        <v>749</v>
      </c>
      <c r="H360" s="1889">
        <v>0.3</v>
      </c>
      <c r="I360" s="593" t="s">
        <v>600</v>
      </c>
      <c r="J360" s="457"/>
      <c r="K360" s="458"/>
      <c r="L360" s="459">
        <v>0.9</v>
      </c>
      <c r="M360" s="460"/>
      <c r="N360" s="458"/>
      <c r="O360" s="459">
        <v>1</v>
      </c>
      <c r="P360" s="460"/>
      <c r="Q360" s="458"/>
      <c r="R360" s="459">
        <v>1</v>
      </c>
      <c r="S360" s="460"/>
      <c r="T360" s="458"/>
      <c r="U360" s="461">
        <v>1</v>
      </c>
      <c r="V360" s="218">
        <f>SUM(J360:L360)*H360</f>
        <v>0.27</v>
      </c>
      <c r="W360" s="219">
        <f>SUM(M360:O360)*H360</f>
        <v>0.3</v>
      </c>
      <c r="X360" s="219">
        <f>SUM(P360:R360)*H360</f>
        <v>0.3</v>
      </c>
      <c r="Y360" s="219">
        <f>SUM(S360:U360)*H360</f>
        <v>0.3</v>
      </c>
      <c r="Z360" s="220">
        <f t="shared" si="5"/>
        <v>0.3</v>
      </c>
      <c r="AA360" s="1891"/>
      <c r="AB360" s="573" t="s">
        <v>558</v>
      </c>
      <c r="AC360" s="1789"/>
      <c r="AD360" s="2108"/>
      <c r="AE360" s="2108"/>
    </row>
    <row r="361" spans="1:31" ht="24.95" customHeight="1" x14ac:dyDescent="0.2">
      <c r="A361" s="1766"/>
      <c r="B361" s="1912"/>
      <c r="C361" s="1898"/>
      <c r="D361" s="1910"/>
      <c r="E361" s="1898"/>
      <c r="F361" s="1898"/>
      <c r="G361" s="1892"/>
      <c r="H361" s="1889"/>
      <c r="I361" s="248" t="s">
        <v>601</v>
      </c>
      <c r="J361" s="467"/>
      <c r="K361" s="468"/>
      <c r="L361" s="469">
        <v>0.4</v>
      </c>
      <c r="M361" s="470"/>
      <c r="N361" s="468"/>
      <c r="O361" s="469"/>
      <c r="P361" s="470"/>
      <c r="Q361" s="468"/>
      <c r="R361" s="469"/>
      <c r="S361" s="470"/>
      <c r="T361" s="468"/>
      <c r="U361" s="471"/>
      <c r="V361" s="249">
        <f>SUM(J361:L361)*H360</f>
        <v>0.12</v>
      </c>
      <c r="W361" s="250">
        <f>SUM(M361:O361)*H360</f>
        <v>0</v>
      </c>
      <c r="X361" s="250">
        <f>SUM(P361:R361)*H360</f>
        <v>0</v>
      </c>
      <c r="Y361" s="250">
        <f>SUM(S361:U361)*H360</f>
        <v>0</v>
      </c>
      <c r="Z361" s="251">
        <f t="shared" si="5"/>
        <v>0.12</v>
      </c>
      <c r="AA361" s="1891"/>
      <c r="AB361" s="573" t="s">
        <v>558</v>
      </c>
      <c r="AC361" s="1789"/>
      <c r="AD361" s="2108"/>
      <c r="AE361" s="2108"/>
    </row>
    <row r="362" spans="1:31" ht="24.95" customHeight="1" x14ac:dyDescent="0.2">
      <c r="A362" s="1766"/>
      <c r="B362" s="1912"/>
      <c r="C362" s="1898"/>
      <c r="D362" s="1910"/>
      <c r="E362" s="1898"/>
      <c r="F362" s="1898"/>
      <c r="G362" s="1892" t="s">
        <v>744</v>
      </c>
      <c r="H362" s="1889">
        <v>0.6</v>
      </c>
      <c r="I362" s="593" t="s">
        <v>600</v>
      </c>
      <c r="J362" s="457"/>
      <c r="K362" s="458"/>
      <c r="L362" s="459">
        <v>0.05</v>
      </c>
      <c r="M362" s="460"/>
      <c r="N362" s="458"/>
      <c r="O362" s="459">
        <v>0.4</v>
      </c>
      <c r="P362" s="460"/>
      <c r="Q362" s="458"/>
      <c r="R362" s="459">
        <v>0.75</v>
      </c>
      <c r="S362" s="460"/>
      <c r="T362" s="458"/>
      <c r="U362" s="461">
        <v>1</v>
      </c>
      <c r="V362" s="218">
        <f>SUM(J362:L362)*H362</f>
        <v>0.03</v>
      </c>
      <c r="W362" s="219">
        <f>SUM(M362:O362)*H362</f>
        <v>0.24</v>
      </c>
      <c r="X362" s="219">
        <f>SUM(P362:R362)*H362</f>
        <v>0.44999999999999996</v>
      </c>
      <c r="Y362" s="219">
        <f>SUM(S362:U362)*H362</f>
        <v>0.6</v>
      </c>
      <c r="Z362" s="220">
        <f t="shared" si="5"/>
        <v>0.6</v>
      </c>
      <c r="AA362" s="1891"/>
      <c r="AB362" s="573" t="s">
        <v>558</v>
      </c>
      <c r="AC362" s="1789"/>
      <c r="AD362" s="2108"/>
      <c r="AE362" s="2108"/>
    </row>
    <row r="363" spans="1:31" ht="24.95" customHeight="1" thickBot="1" x14ac:dyDescent="0.25">
      <c r="A363" s="1766"/>
      <c r="B363" s="1912"/>
      <c r="C363" s="1898"/>
      <c r="D363" s="1910"/>
      <c r="E363" s="1898"/>
      <c r="F363" s="1898"/>
      <c r="G363" s="1893"/>
      <c r="H363" s="1894"/>
      <c r="I363" s="252" t="s">
        <v>601</v>
      </c>
      <c r="J363" s="472"/>
      <c r="K363" s="473"/>
      <c r="L363" s="474">
        <v>2.0000000000000001E-4</v>
      </c>
      <c r="M363" s="475"/>
      <c r="N363" s="473"/>
      <c r="O363" s="474"/>
      <c r="P363" s="475"/>
      <c r="Q363" s="473"/>
      <c r="R363" s="474"/>
      <c r="S363" s="475"/>
      <c r="T363" s="473"/>
      <c r="U363" s="476"/>
      <c r="V363" s="256">
        <f>SUM(J363:L363)*H362</f>
        <v>1.2E-4</v>
      </c>
      <c r="W363" s="257">
        <f>SUM(M363:O363)*H362</f>
        <v>0</v>
      </c>
      <c r="X363" s="257">
        <f>SUM(P363:R363)*H362</f>
        <v>0</v>
      </c>
      <c r="Y363" s="257">
        <f>SUM(S363:U363)*H362</f>
        <v>0</v>
      </c>
      <c r="Z363" s="258">
        <f t="shared" si="5"/>
        <v>1.2E-4</v>
      </c>
      <c r="AA363" s="1891"/>
      <c r="AB363" s="573" t="s">
        <v>558</v>
      </c>
      <c r="AC363" s="1789"/>
      <c r="AD363" s="2108"/>
      <c r="AE363" s="2108"/>
    </row>
    <row r="364" spans="1:31" ht="24.95" customHeight="1" x14ac:dyDescent="0.2">
      <c r="A364" s="1766"/>
      <c r="B364" s="1912"/>
      <c r="C364" s="1898"/>
      <c r="D364" s="1910"/>
      <c r="E364" s="1898"/>
      <c r="F364" s="1898"/>
      <c r="G364" s="1899" t="s">
        <v>954</v>
      </c>
      <c r="H364" s="1902">
        <v>0.1</v>
      </c>
      <c r="I364" s="224" t="s">
        <v>600</v>
      </c>
      <c r="J364" s="452"/>
      <c r="K364" s="453"/>
      <c r="L364" s="454">
        <v>1</v>
      </c>
      <c r="M364" s="455"/>
      <c r="N364" s="453"/>
      <c r="O364" s="454">
        <v>1</v>
      </c>
      <c r="P364" s="455"/>
      <c r="Q364" s="453"/>
      <c r="R364" s="454">
        <v>1</v>
      </c>
      <c r="S364" s="455"/>
      <c r="T364" s="453"/>
      <c r="U364" s="456">
        <v>1</v>
      </c>
      <c r="V364" s="215">
        <f>SUM(J364:L364)*H364</f>
        <v>0.1</v>
      </c>
      <c r="W364" s="216">
        <f>SUM(M364:O364)*H364</f>
        <v>0.1</v>
      </c>
      <c r="X364" s="216">
        <f>SUM(P364:R364)*H364</f>
        <v>0.1</v>
      </c>
      <c r="Y364" s="216">
        <f>SUM(S364:U364)*H364</f>
        <v>0.1</v>
      </c>
      <c r="Z364" s="217">
        <f t="shared" si="5"/>
        <v>0.1</v>
      </c>
      <c r="AA364" s="1890" t="s">
        <v>48</v>
      </c>
      <c r="AB364" s="573" t="s">
        <v>558</v>
      </c>
      <c r="AC364" s="1789"/>
      <c r="AD364" s="2107"/>
      <c r="AE364" s="2107"/>
    </row>
    <row r="365" spans="1:31" ht="24.95" customHeight="1" x14ac:dyDescent="0.2">
      <c r="A365" s="1766"/>
      <c r="B365" s="1912"/>
      <c r="C365" s="1898"/>
      <c r="D365" s="1910"/>
      <c r="E365" s="1898"/>
      <c r="F365" s="1898"/>
      <c r="G365" s="1892"/>
      <c r="H365" s="1889"/>
      <c r="I365" s="248" t="s">
        <v>601</v>
      </c>
      <c r="J365" s="467"/>
      <c r="K365" s="468"/>
      <c r="L365" s="469">
        <v>1</v>
      </c>
      <c r="M365" s="470"/>
      <c r="N365" s="468"/>
      <c r="O365" s="469"/>
      <c r="P365" s="470"/>
      <c r="Q365" s="468"/>
      <c r="R365" s="469"/>
      <c r="S365" s="470"/>
      <c r="T365" s="468"/>
      <c r="U365" s="471"/>
      <c r="V365" s="249">
        <f>SUM(J365:L365)*H364</f>
        <v>0.1</v>
      </c>
      <c r="W365" s="250">
        <f>SUM(M365:O365)*H364</f>
        <v>0</v>
      </c>
      <c r="X365" s="250">
        <f>SUM(P365:R365)*H364</f>
        <v>0</v>
      </c>
      <c r="Y365" s="250">
        <f>SUM(S365:U365)*H364</f>
        <v>0</v>
      </c>
      <c r="Z365" s="251">
        <f t="shared" si="5"/>
        <v>0.1</v>
      </c>
      <c r="AA365" s="1891"/>
      <c r="AB365" s="573" t="s">
        <v>558</v>
      </c>
      <c r="AC365" s="1789"/>
      <c r="AD365" s="2108"/>
      <c r="AE365" s="2108"/>
    </row>
    <row r="366" spans="1:31" ht="24.95" customHeight="1" x14ac:dyDescent="0.2">
      <c r="A366" s="1766"/>
      <c r="B366" s="1912"/>
      <c r="C366" s="1898"/>
      <c r="D366" s="1910"/>
      <c r="E366" s="1898"/>
      <c r="F366" s="1898"/>
      <c r="G366" s="1892" t="s">
        <v>749</v>
      </c>
      <c r="H366" s="1889">
        <v>0.3</v>
      </c>
      <c r="I366" s="593" t="s">
        <v>600</v>
      </c>
      <c r="J366" s="457"/>
      <c r="K366" s="458"/>
      <c r="L366" s="459">
        <v>0.9</v>
      </c>
      <c r="M366" s="460"/>
      <c r="N366" s="458"/>
      <c r="O366" s="459">
        <v>1</v>
      </c>
      <c r="P366" s="460"/>
      <c r="Q366" s="458"/>
      <c r="R366" s="459">
        <v>1</v>
      </c>
      <c r="S366" s="460"/>
      <c r="T366" s="458"/>
      <c r="U366" s="461">
        <v>1</v>
      </c>
      <c r="V366" s="218">
        <f>SUM(J366:L366)*H366</f>
        <v>0.27</v>
      </c>
      <c r="W366" s="219">
        <f>SUM(M366:O366)*H366</f>
        <v>0.3</v>
      </c>
      <c r="X366" s="219">
        <f>SUM(P366:R366)*H366</f>
        <v>0.3</v>
      </c>
      <c r="Y366" s="219">
        <f>SUM(S366:U366)*H366</f>
        <v>0.3</v>
      </c>
      <c r="Z366" s="220">
        <f t="shared" si="5"/>
        <v>0.3</v>
      </c>
      <c r="AA366" s="1891"/>
      <c r="AB366" s="573" t="s">
        <v>558</v>
      </c>
      <c r="AC366" s="1789"/>
      <c r="AD366" s="2108"/>
      <c r="AE366" s="2108"/>
    </row>
    <row r="367" spans="1:31" ht="24.95" customHeight="1" x14ac:dyDescent="0.2">
      <c r="A367" s="1766"/>
      <c r="B367" s="1912"/>
      <c r="C367" s="1898"/>
      <c r="D367" s="1910"/>
      <c r="E367" s="1898"/>
      <c r="F367" s="1898"/>
      <c r="G367" s="1892"/>
      <c r="H367" s="1889"/>
      <c r="I367" s="248" t="s">
        <v>601</v>
      </c>
      <c r="J367" s="467"/>
      <c r="K367" s="468"/>
      <c r="L367" s="469">
        <v>0.4</v>
      </c>
      <c r="M367" s="470"/>
      <c r="N367" s="468"/>
      <c r="O367" s="469"/>
      <c r="P367" s="470"/>
      <c r="Q367" s="468"/>
      <c r="R367" s="469"/>
      <c r="S367" s="470"/>
      <c r="T367" s="468"/>
      <c r="U367" s="471"/>
      <c r="V367" s="249">
        <f>SUM(J367:L367)*H366</f>
        <v>0.12</v>
      </c>
      <c r="W367" s="250">
        <f>SUM(M367:O367)*H366</f>
        <v>0</v>
      </c>
      <c r="X367" s="250">
        <f>SUM(P367:R367)*H366</f>
        <v>0</v>
      </c>
      <c r="Y367" s="250">
        <f>SUM(S367:U367)*H366</f>
        <v>0</v>
      </c>
      <c r="Z367" s="251">
        <f t="shared" si="5"/>
        <v>0.12</v>
      </c>
      <c r="AA367" s="1891"/>
      <c r="AB367" s="573" t="s">
        <v>558</v>
      </c>
      <c r="AC367" s="1789"/>
      <c r="AD367" s="2108"/>
      <c r="AE367" s="2108"/>
    </row>
    <row r="368" spans="1:31" ht="24.95" customHeight="1" x14ac:dyDescent="0.2">
      <c r="A368" s="1766"/>
      <c r="B368" s="1912"/>
      <c r="C368" s="1898"/>
      <c r="D368" s="1910"/>
      <c r="E368" s="1898"/>
      <c r="F368" s="1898"/>
      <c r="G368" s="1892" t="s">
        <v>744</v>
      </c>
      <c r="H368" s="1889">
        <v>0.6</v>
      </c>
      <c r="I368" s="593" t="s">
        <v>600</v>
      </c>
      <c r="J368" s="457"/>
      <c r="K368" s="458"/>
      <c r="L368" s="459">
        <v>0.05</v>
      </c>
      <c r="M368" s="460"/>
      <c r="N368" s="458"/>
      <c r="O368" s="459">
        <v>0.25</v>
      </c>
      <c r="P368" s="460"/>
      <c r="Q368" s="458"/>
      <c r="R368" s="459">
        <v>0.75</v>
      </c>
      <c r="S368" s="460"/>
      <c r="T368" s="458"/>
      <c r="U368" s="461">
        <v>1</v>
      </c>
      <c r="V368" s="218">
        <f>SUM(J368:L368)*H368</f>
        <v>0.03</v>
      </c>
      <c r="W368" s="219">
        <f>SUM(M368:O368)*H368</f>
        <v>0.15</v>
      </c>
      <c r="X368" s="219">
        <f>SUM(P368:R368)*H368</f>
        <v>0.44999999999999996</v>
      </c>
      <c r="Y368" s="219">
        <f>SUM(S368:U368)*H368</f>
        <v>0.6</v>
      </c>
      <c r="Z368" s="220">
        <f t="shared" si="5"/>
        <v>0.6</v>
      </c>
      <c r="AA368" s="1891"/>
      <c r="AB368" s="573" t="s">
        <v>558</v>
      </c>
      <c r="AC368" s="1789"/>
      <c r="AD368" s="2108"/>
      <c r="AE368" s="2108"/>
    </row>
    <row r="369" spans="1:31" ht="24.95" customHeight="1" thickBot="1" x14ac:dyDescent="0.25">
      <c r="A369" s="1766"/>
      <c r="B369" s="1912"/>
      <c r="C369" s="1898"/>
      <c r="D369" s="1910"/>
      <c r="E369" s="1898"/>
      <c r="F369" s="1898"/>
      <c r="G369" s="1893"/>
      <c r="H369" s="1894"/>
      <c r="I369" s="252" t="s">
        <v>601</v>
      </c>
      <c r="J369" s="472"/>
      <c r="K369" s="473"/>
      <c r="L369" s="474">
        <v>2.0000000000000001E-4</v>
      </c>
      <c r="M369" s="475"/>
      <c r="N369" s="473"/>
      <c r="O369" s="474"/>
      <c r="P369" s="475"/>
      <c r="Q369" s="473"/>
      <c r="R369" s="474"/>
      <c r="S369" s="475"/>
      <c r="T369" s="473"/>
      <c r="U369" s="476"/>
      <c r="V369" s="256">
        <f>SUM(J369:L369)*H368</f>
        <v>1.2E-4</v>
      </c>
      <c r="W369" s="257">
        <f>SUM(M369:O369)*H368</f>
        <v>0</v>
      </c>
      <c r="X369" s="257">
        <f>SUM(P369:R369)*H368</f>
        <v>0</v>
      </c>
      <c r="Y369" s="257">
        <f>SUM(S369:U369)*H368</f>
        <v>0</v>
      </c>
      <c r="Z369" s="258">
        <f t="shared" si="5"/>
        <v>1.2E-4</v>
      </c>
      <c r="AA369" s="1891"/>
      <c r="AB369" s="573" t="s">
        <v>558</v>
      </c>
      <c r="AC369" s="1789"/>
      <c r="AD369" s="2108"/>
      <c r="AE369" s="2108"/>
    </row>
    <row r="370" spans="1:31" ht="24.95" customHeight="1" x14ac:dyDescent="0.2">
      <c r="A370" s="1766"/>
      <c r="B370" s="1912"/>
      <c r="C370" s="1898"/>
      <c r="D370" s="1910"/>
      <c r="E370" s="1898"/>
      <c r="F370" s="1898"/>
      <c r="G370" s="1899" t="s">
        <v>955</v>
      </c>
      <c r="H370" s="1902">
        <v>0.1</v>
      </c>
      <c r="I370" s="224" t="s">
        <v>600</v>
      </c>
      <c r="J370" s="452"/>
      <c r="K370" s="453"/>
      <c r="L370" s="454">
        <v>0.5</v>
      </c>
      <c r="M370" s="455"/>
      <c r="N370" s="453"/>
      <c r="O370" s="454">
        <v>1</v>
      </c>
      <c r="P370" s="455"/>
      <c r="Q370" s="453"/>
      <c r="R370" s="454">
        <v>1</v>
      </c>
      <c r="S370" s="455"/>
      <c r="T370" s="453"/>
      <c r="U370" s="456">
        <v>1</v>
      </c>
      <c r="V370" s="215">
        <f>SUM(J370:L370)*H370</f>
        <v>0.05</v>
      </c>
      <c r="W370" s="216">
        <f>SUM(M370:O370)*H370</f>
        <v>0.1</v>
      </c>
      <c r="X370" s="216">
        <f>SUM(P370:R370)*H370</f>
        <v>0.1</v>
      </c>
      <c r="Y370" s="216">
        <f>SUM(S370:U370)*H370</f>
        <v>0.1</v>
      </c>
      <c r="Z370" s="217">
        <f t="shared" si="5"/>
        <v>0.1</v>
      </c>
      <c r="AA370" s="1890" t="s">
        <v>48</v>
      </c>
      <c r="AB370" s="573" t="s">
        <v>558</v>
      </c>
      <c r="AC370" s="1789"/>
      <c r="AD370" s="2107"/>
      <c r="AE370" s="2107"/>
    </row>
    <row r="371" spans="1:31" ht="24.95" customHeight="1" x14ac:dyDescent="0.2">
      <c r="A371" s="1766"/>
      <c r="B371" s="1912"/>
      <c r="C371" s="1898"/>
      <c r="D371" s="1910"/>
      <c r="E371" s="1898"/>
      <c r="F371" s="1898"/>
      <c r="G371" s="1892"/>
      <c r="H371" s="1889"/>
      <c r="I371" s="248" t="s">
        <v>601</v>
      </c>
      <c r="J371" s="467"/>
      <c r="K371" s="468"/>
      <c r="L371" s="469">
        <v>0.5</v>
      </c>
      <c r="M371" s="470"/>
      <c r="N371" s="468"/>
      <c r="O371" s="469"/>
      <c r="P371" s="470"/>
      <c r="Q371" s="468"/>
      <c r="R371" s="469"/>
      <c r="S371" s="470"/>
      <c r="T371" s="468"/>
      <c r="U371" s="471"/>
      <c r="V371" s="249">
        <f>SUM(J371:L371)*H370</f>
        <v>0.05</v>
      </c>
      <c r="W371" s="250">
        <f>SUM(M371:O371)*H370</f>
        <v>0</v>
      </c>
      <c r="X371" s="250">
        <f>SUM(P371:R371)*H370</f>
        <v>0</v>
      </c>
      <c r="Y371" s="250">
        <f>SUM(S371:U371)*H370</f>
        <v>0</v>
      </c>
      <c r="Z371" s="251">
        <f t="shared" si="5"/>
        <v>0.05</v>
      </c>
      <c r="AA371" s="1891"/>
      <c r="AB371" s="573" t="s">
        <v>558</v>
      </c>
      <c r="AC371" s="1789"/>
      <c r="AD371" s="2108"/>
      <c r="AE371" s="2108"/>
    </row>
    <row r="372" spans="1:31" ht="24.95" customHeight="1" x14ac:dyDescent="0.2">
      <c r="A372" s="1766"/>
      <c r="B372" s="1912"/>
      <c r="C372" s="1898"/>
      <c r="D372" s="1910"/>
      <c r="E372" s="1898"/>
      <c r="F372" s="1898"/>
      <c r="G372" s="1892" t="s">
        <v>749</v>
      </c>
      <c r="H372" s="1889">
        <v>0.3</v>
      </c>
      <c r="I372" s="593" t="s">
        <v>600</v>
      </c>
      <c r="J372" s="457"/>
      <c r="K372" s="458"/>
      <c r="L372" s="459">
        <v>0.8</v>
      </c>
      <c r="M372" s="460"/>
      <c r="N372" s="458"/>
      <c r="O372" s="459">
        <v>1</v>
      </c>
      <c r="P372" s="460"/>
      <c r="Q372" s="458"/>
      <c r="R372" s="459">
        <v>1</v>
      </c>
      <c r="S372" s="460"/>
      <c r="T372" s="458"/>
      <c r="U372" s="461">
        <v>1</v>
      </c>
      <c r="V372" s="218">
        <f>SUM(J372:L372)*H372</f>
        <v>0.24</v>
      </c>
      <c r="W372" s="219">
        <f>SUM(M372:O372)*H372</f>
        <v>0.3</v>
      </c>
      <c r="X372" s="219">
        <f>SUM(P372:R372)*H372</f>
        <v>0.3</v>
      </c>
      <c r="Y372" s="219">
        <f>SUM(S372:U372)*H372</f>
        <v>0.3</v>
      </c>
      <c r="Z372" s="220">
        <f t="shared" si="5"/>
        <v>0.3</v>
      </c>
      <c r="AA372" s="1891"/>
      <c r="AB372" s="573" t="s">
        <v>558</v>
      </c>
      <c r="AC372" s="1789"/>
      <c r="AD372" s="2108"/>
      <c r="AE372" s="2108"/>
    </row>
    <row r="373" spans="1:31" ht="24.95" customHeight="1" x14ac:dyDescent="0.2">
      <c r="A373" s="1766"/>
      <c r="B373" s="1912"/>
      <c r="C373" s="1898"/>
      <c r="D373" s="1910"/>
      <c r="E373" s="1898"/>
      <c r="F373" s="1898"/>
      <c r="G373" s="1892"/>
      <c r="H373" s="1889"/>
      <c r="I373" s="248" t="s">
        <v>601</v>
      </c>
      <c r="J373" s="467"/>
      <c r="K373" s="468"/>
      <c r="L373" s="469">
        <v>0.4</v>
      </c>
      <c r="M373" s="470"/>
      <c r="N373" s="468"/>
      <c r="O373" s="469"/>
      <c r="P373" s="470"/>
      <c r="Q373" s="468"/>
      <c r="R373" s="469"/>
      <c r="S373" s="470"/>
      <c r="T373" s="468"/>
      <c r="U373" s="471"/>
      <c r="V373" s="249">
        <f>SUM(J373:L373)*H372</f>
        <v>0.12</v>
      </c>
      <c r="W373" s="250">
        <f>SUM(M373:O373)*H372</f>
        <v>0</v>
      </c>
      <c r="X373" s="250">
        <f>SUM(P373:R373)*H372</f>
        <v>0</v>
      </c>
      <c r="Y373" s="250">
        <f>SUM(S373:U373)*H372</f>
        <v>0</v>
      </c>
      <c r="Z373" s="251">
        <f t="shared" si="5"/>
        <v>0.12</v>
      </c>
      <c r="AA373" s="1891"/>
      <c r="AB373" s="573" t="s">
        <v>558</v>
      </c>
      <c r="AC373" s="1789"/>
      <c r="AD373" s="2108"/>
      <c r="AE373" s="2108"/>
    </row>
    <row r="374" spans="1:31" ht="24.95" customHeight="1" x14ac:dyDescent="0.2">
      <c r="A374" s="1766"/>
      <c r="B374" s="1912"/>
      <c r="C374" s="1898"/>
      <c r="D374" s="1910"/>
      <c r="E374" s="1898"/>
      <c r="F374" s="1898"/>
      <c r="G374" s="1892" t="s">
        <v>744</v>
      </c>
      <c r="H374" s="1889">
        <v>0.6</v>
      </c>
      <c r="I374" s="593" t="s">
        <v>600</v>
      </c>
      <c r="J374" s="457"/>
      <c r="K374" s="458"/>
      <c r="L374" s="459">
        <v>0.05</v>
      </c>
      <c r="M374" s="460"/>
      <c r="N374" s="458"/>
      <c r="O374" s="459">
        <v>0.4</v>
      </c>
      <c r="P374" s="460"/>
      <c r="Q374" s="458"/>
      <c r="R374" s="459">
        <v>0.75</v>
      </c>
      <c r="S374" s="460"/>
      <c r="T374" s="458"/>
      <c r="U374" s="461">
        <v>1</v>
      </c>
      <c r="V374" s="218">
        <f>SUM(J374:L374)*H374</f>
        <v>0.03</v>
      </c>
      <c r="W374" s="219">
        <f>SUM(M374:O374)*H374</f>
        <v>0.24</v>
      </c>
      <c r="X374" s="219">
        <f>SUM(P374:R374)*H374</f>
        <v>0.44999999999999996</v>
      </c>
      <c r="Y374" s="219">
        <f>SUM(S374:U374)*H374</f>
        <v>0.6</v>
      </c>
      <c r="Z374" s="220">
        <f t="shared" si="5"/>
        <v>0.6</v>
      </c>
      <c r="AA374" s="1891"/>
      <c r="AB374" s="573" t="s">
        <v>558</v>
      </c>
      <c r="AC374" s="1789"/>
      <c r="AD374" s="2108"/>
      <c r="AE374" s="2108"/>
    </row>
    <row r="375" spans="1:31" ht="24.95" customHeight="1" thickBot="1" x14ac:dyDescent="0.25">
      <c r="A375" s="1766"/>
      <c r="B375" s="1912"/>
      <c r="C375" s="1898"/>
      <c r="D375" s="1910"/>
      <c r="E375" s="1898"/>
      <c r="F375" s="1898"/>
      <c r="G375" s="1893"/>
      <c r="H375" s="1894"/>
      <c r="I375" s="252" t="s">
        <v>601</v>
      </c>
      <c r="J375" s="472"/>
      <c r="K375" s="473"/>
      <c r="L375" s="474">
        <v>0.19</v>
      </c>
      <c r="M375" s="475"/>
      <c r="N375" s="473"/>
      <c r="O375" s="474"/>
      <c r="P375" s="475"/>
      <c r="Q375" s="473"/>
      <c r="R375" s="474"/>
      <c r="S375" s="475"/>
      <c r="T375" s="473"/>
      <c r="U375" s="476"/>
      <c r="V375" s="256">
        <f>SUM(J375:L375)*H374</f>
        <v>0.11399999999999999</v>
      </c>
      <c r="W375" s="257">
        <f>SUM(M375:O375)*H374</f>
        <v>0</v>
      </c>
      <c r="X375" s="257">
        <f>SUM(P375:R375)*H374</f>
        <v>0</v>
      </c>
      <c r="Y375" s="257">
        <f>SUM(S375:U375)*H374</f>
        <v>0</v>
      </c>
      <c r="Z375" s="258">
        <f t="shared" si="5"/>
        <v>0.11399999999999999</v>
      </c>
      <c r="AA375" s="1891"/>
      <c r="AB375" s="573" t="s">
        <v>558</v>
      </c>
      <c r="AC375" s="1789"/>
      <c r="AD375" s="2108"/>
      <c r="AE375" s="2108"/>
    </row>
    <row r="376" spans="1:31" ht="24.95" customHeight="1" x14ac:dyDescent="0.2">
      <c r="A376" s="1766"/>
      <c r="B376" s="1912"/>
      <c r="C376" s="1898"/>
      <c r="D376" s="1910"/>
      <c r="E376" s="1898"/>
      <c r="F376" s="1898"/>
      <c r="G376" s="1899" t="s">
        <v>946</v>
      </c>
      <c r="H376" s="1902">
        <v>0.1</v>
      </c>
      <c r="I376" s="224" t="s">
        <v>600</v>
      </c>
      <c r="J376" s="452"/>
      <c r="K376" s="453"/>
      <c r="L376" s="454">
        <v>1</v>
      </c>
      <c r="M376" s="455"/>
      <c r="N376" s="453"/>
      <c r="O376" s="454">
        <v>1</v>
      </c>
      <c r="P376" s="455"/>
      <c r="Q376" s="453"/>
      <c r="R376" s="454">
        <v>1</v>
      </c>
      <c r="S376" s="455"/>
      <c r="T376" s="453"/>
      <c r="U376" s="456">
        <v>1</v>
      </c>
      <c r="V376" s="215">
        <f>SUM(J376:L376)*H376</f>
        <v>0.1</v>
      </c>
      <c r="W376" s="216">
        <f>SUM(M376:O376)*H376</f>
        <v>0.1</v>
      </c>
      <c r="X376" s="216">
        <f>SUM(P376:R376)*H376</f>
        <v>0.1</v>
      </c>
      <c r="Y376" s="216">
        <f>SUM(S376:U376)*H376</f>
        <v>0.1</v>
      </c>
      <c r="Z376" s="217">
        <f t="shared" si="5"/>
        <v>0.1</v>
      </c>
      <c r="AA376" s="1890" t="s">
        <v>48</v>
      </c>
      <c r="AB376" s="573" t="s">
        <v>558</v>
      </c>
      <c r="AC376" s="1789"/>
      <c r="AD376" s="2107"/>
      <c r="AE376" s="2107"/>
    </row>
    <row r="377" spans="1:31" ht="24.95" customHeight="1" x14ac:dyDescent="0.2">
      <c r="A377" s="1766"/>
      <c r="B377" s="1912"/>
      <c r="C377" s="1898"/>
      <c r="D377" s="1910"/>
      <c r="E377" s="1898"/>
      <c r="F377" s="1898"/>
      <c r="G377" s="1892"/>
      <c r="H377" s="1889"/>
      <c r="I377" s="248" t="s">
        <v>601</v>
      </c>
      <c r="J377" s="467"/>
      <c r="K377" s="468"/>
      <c r="L377" s="469">
        <v>1</v>
      </c>
      <c r="M377" s="470"/>
      <c r="N377" s="468"/>
      <c r="O377" s="469"/>
      <c r="P377" s="470"/>
      <c r="Q377" s="468"/>
      <c r="R377" s="469"/>
      <c r="S377" s="470"/>
      <c r="T377" s="468"/>
      <c r="U377" s="471"/>
      <c r="V377" s="249">
        <f>SUM(J377:L377)*H376</f>
        <v>0.1</v>
      </c>
      <c r="W377" s="250">
        <f>SUM(M377:O377)*H376</f>
        <v>0</v>
      </c>
      <c r="X377" s="250">
        <f>SUM(P377:R377)*H376</f>
        <v>0</v>
      </c>
      <c r="Y377" s="250">
        <f>SUM(S377:U377)*H376</f>
        <v>0</v>
      </c>
      <c r="Z377" s="251">
        <f t="shared" si="5"/>
        <v>0.1</v>
      </c>
      <c r="AA377" s="1891"/>
      <c r="AB377" s="573" t="s">
        <v>558</v>
      </c>
      <c r="AC377" s="1789"/>
      <c r="AD377" s="2108"/>
      <c r="AE377" s="2108"/>
    </row>
    <row r="378" spans="1:31" ht="24.95" customHeight="1" x14ac:dyDescent="0.2">
      <c r="A378" s="1766"/>
      <c r="B378" s="1912"/>
      <c r="C378" s="1898"/>
      <c r="D378" s="1910"/>
      <c r="E378" s="1898"/>
      <c r="F378" s="1898"/>
      <c r="G378" s="1892" t="s">
        <v>749</v>
      </c>
      <c r="H378" s="1889">
        <v>0.3</v>
      </c>
      <c r="I378" s="593" t="s">
        <v>600</v>
      </c>
      <c r="J378" s="457"/>
      <c r="K378" s="458"/>
      <c r="L378" s="459">
        <v>0.5</v>
      </c>
      <c r="M378" s="460"/>
      <c r="N378" s="458"/>
      <c r="O378" s="459">
        <v>1</v>
      </c>
      <c r="P378" s="460"/>
      <c r="Q378" s="458"/>
      <c r="R378" s="459">
        <v>1</v>
      </c>
      <c r="S378" s="460"/>
      <c r="T378" s="458"/>
      <c r="U378" s="461">
        <v>1</v>
      </c>
      <c r="V378" s="218">
        <f>SUM(J378:L378)*H378</f>
        <v>0.15</v>
      </c>
      <c r="W378" s="219">
        <f>SUM(M378:O378)*H378</f>
        <v>0.3</v>
      </c>
      <c r="X378" s="219">
        <f>SUM(P378:R378)*H378</f>
        <v>0.3</v>
      </c>
      <c r="Y378" s="219">
        <f>SUM(S378:U378)*H378</f>
        <v>0.3</v>
      </c>
      <c r="Z378" s="220">
        <f t="shared" si="5"/>
        <v>0.3</v>
      </c>
      <c r="AA378" s="1891"/>
      <c r="AB378" s="573" t="s">
        <v>558</v>
      </c>
      <c r="AC378" s="1789"/>
      <c r="AD378" s="2108"/>
      <c r="AE378" s="2108"/>
    </row>
    <row r="379" spans="1:31" ht="24.95" customHeight="1" x14ac:dyDescent="0.2">
      <c r="A379" s="1766"/>
      <c r="B379" s="1912"/>
      <c r="C379" s="1898"/>
      <c r="D379" s="1910"/>
      <c r="E379" s="1898"/>
      <c r="F379" s="1898"/>
      <c r="G379" s="1892"/>
      <c r="H379" s="1889"/>
      <c r="I379" s="248" t="s">
        <v>601</v>
      </c>
      <c r="J379" s="467"/>
      <c r="K379" s="468"/>
      <c r="L379" s="469">
        <v>0.2</v>
      </c>
      <c r="M379" s="470"/>
      <c r="N379" s="468"/>
      <c r="O379" s="469"/>
      <c r="P379" s="470"/>
      <c r="Q379" s="468"/>
      <c r="R379" s="469"/>
      <c r="S379" s="470"/>
      <c r="T379" s="468"/>
      <c r="U379" s="471"/>
      <c r="V379" s="249">
        <f>SUM(J379:L379)*H378</f>
        <v>0.06</v>
      </c>
      <c r="W379" s="250">
        <f>SUM(M379:O379)*H378</f>
        <v>0</v>
      </c>
      <c r="X379" s="250">
        <f>SUM(P379:R379)*H378</f>
        <v>0</v>
      </c>
      <c r="Y379" s="250">
        <f>SUM(S379:U379)*H378</f>
        <v>0</v>
      </c>
      <c r="Z379" s="251">
        <f t="shared" si="5"/>
        <v>0.06</v>
      </c>
      <c r="AA379" s="1891"/>
      <c r="AB379" s="573" t="s">
        <v>558</v>
      </c>
      <c r="AC379" s="1789"/>
      <c r="AD379" s="2108"/>
      <c r="AE379" s="2108"/>
    </row>
    <row r="380" spans="1:31" ht="24.95" customHeight="1" x14ac:dyDescent="0.2">
      <c r="A380" s="1766"/>
      <c r="B380" s="1912"/>
      <c r="C380" s="1898"/>
      <c r="D380" s="1910"/>
      <c r="E380" s="1898"/>
      <c r="F380" s="1898"/>
      <c r="G380" s="1892" t="s">
        <v>744</v>
      </c>
      <c r="H380" s="1889">
        <v>0.6</v>
      </c>
      <c r="I380" s="593" t="s">
        <v>600</v>
      </c>
      <c r="J380" s="457"/>
      <c r="K380" s="458"/>
      <c r="L380" s="459">
        <v>0.32</v>
      </c>
      <c r="M380" s="460"/>
      <c r="N380" s="458"/>
      <c r="O380" s="459">
        <v>0.4</v>
      </c>
      <c r="P380" s="460"/>
      <c r="Q380" s="458"/>
      <c r="R380" s="459">
        <v>0.75</v>
      </c>
      <c r="S380" s="460"/>
      <c r="T380" s="458"/>
      <c r="U380" s="461">
        <v>1</v>
      </c>
      <c r="V380" s="218">
        <f>SUM(J380:L380)*H380</f>
        <v>0.192</v>
      </c>
      <c r="W380" s="219">
        <f>SUM(M380:O380)*H380</f>
        <v>0.24</v>
      </c>
      <c r="X380" s="219">
        <f>SUM(P380:R380)*H380</f>
        <v>0.44999999999999996</v>
      </c>
      <c r="Y380" s="219">
        <f>SUM(S380:U380)*H380</f>
        <v>0.6</v>
      </c>
      <c r="Z380" s="220">
        <f t="shared" si="5"/>
        <v>0.6</v>
      </c>
      <c r="AA380" s="1891"/>
      <c r="AB380" s="573" t="s">
        <v>558</v>
      </c>
      <c r="AC380" s="1789"/>
      <c r="AD380" s="2108"/>
      <c r="AE380" s="2108"/>
    </row>
    <row r="381" spans="1:31" ht="24.95" customHeight="1" thickBot="1" x14ac:dyDescent="0.25">
      <c r="A381" s="1766"/>
      <c r="B381" s="1912"/>
      <c r="C381" s="1898"/>
      <c r="D381" s="1910"/>
      <c r="E381" s="1898"/>
      <c r="F381" s="1898"/>
      <c r="G381" s="1893"/>
      <c r="H381" s="1894"/>
      <c r="I381" s="252" t="s">
        <v>601</v>
      </c>
      <c r="J381" s="472"/>
      <c r="K381" s="473"/>
      <c r="L381" s="474">
        <v>0.16</v>
      </c>
      <c r="M381" s="475"/>
      <c r="N381" s="473"/>
      <c r="O381" s="474"/>
      <c r="P381" s="475"/>
      <c r="Q381" s="473"/>
      <c r="R381" s="474"/>
      <c r="S381" s="475"/>
      <c r="T381" s="473"/>
      <c r="U381" s="476"/>
      <c r="V381" s="256">
        <f>SUM(J381:L381)*H380</f>
        <v>9.6000000000000002E-2</v>
      </c>
      <c r="W381" s="257">
        <f>SUM(M381:O381)*H380</f>
        <v>0</v>
      </c>
      <c r="X381" s="257">
        <f>SUM(P381:R381)*H380</f>
        <v>0</v>
      </c>
      <c r="Y381" s="257">
        <f>SUM(S381:U381)*H380</f>
        <v>0</v>
      </c>
      <c r="Z381" s="258">
        <f t="shared" si="5"/>
        <v>9.6000000000000002E-2</v>
      </c>
      <c r="AA381" s="1891"/>
      <c r="AB381" s="573" t="s">
        <v>558</v>
      </c>
      <c r="AC381" s="1789"/>
      <c r="AD381" s="2108"/>
      <c r="AE381" s="2108"/>
    </row>
    <row r="382" spans="1:31" ht="24.95" customHeight="1" x14ac:dyDescent="0.2">
      <c r="A382" s="1766"/>
      <c r="B382" s="1912"/>
      <c r="C382" s="1898"/>
      <c r="D382" s="1910"/>
      <c r="E382" s="1898"/>
      <c r="F382" s="1898"/>
      <c r="G382" s="1899" t="s">
        <v>956</v>
      </c>
      <c r="H382" s="1902">
        <v>0.1</v>
      </c>
      <c r="I382" s="224" t="s">
        <v>600</v>
      </c>
      <c r="J382" s="452"/>
      <c r="K382" s="453"/>
      <c r="L382" s="454">
        <v>1</v>
      </c>
      <c r="M382" s="455"/>
      <c r="N382" s="453"/>
      <c r="O382" s="454">
        <v>1</v>
      </c>
      <c r="P382" s="455"/>
      <c r="Q382" s="453"/>
      <c r="R382" s="454">
        <v>1</v>
      </c>
      <c r="S382" s="455"/>
      <c r="T382" s="453"/>
      <c r="U382" s="456">
        <v>1</v>
      </c>
      <c r="V382" s="215">
        <f>SUM(J382:L382)*H382</f>
        <v>0.1</v>
      </c>
      <c r="W382" s="216">
        <f>SUM(M382:O382)*H382</f>
        <v>0.1</v>
      </c>
      <c r="X382" s="216">
        <f>SUM(P382:R382)*H382</f>
        <v>0.1</v>
      </c>
      <c r="Y382" s="216">
        <f>SUM(S382:U382)*H382</f>
        <v>0.1</v>
      </c>
      <c r="Z382" s="217">
        <f t="shared" si="5"/>
        <v>0.1</v>
      </c>
      <c r="AA382" s="1890" t="s">
        <v>48</v>
      </c>
      <c r="AB382" s="573" t="s">
        <v>558</v>
      </c>
      <c r="AC382" s="1789"/>
      <c r="AD382" s="2107"/>
      <c r="AE382" s="2107"/>
    </row>
    <row r="383" spans="1:31" ht="24.95" customHeight="1" x14ac:dyDescent="0.2">
      <c r="A383" s="1766"/>
      <c r="B383" s="1912"/>
      <c r="C383" s="1898"/>
      <c r="D383" s="1910"/>
      <c r="E383" s="1898"/>
      <c r="F383" s="1898"/>
      <c r="G383" s="1892"/>
      <c r="H383" s="1889"/>
      <c r="I383" s="248" t="s">
        <v>601</v>
      </c>
      <c r="J383" s="467"/>
      <c r="K383" s="468"/>
      <c r="L383" s="469">
        <v>1</v>
      </c>
      <c r="M383" s="470"/>
      <c r="N383" s="468"/>
      <c r="O383" s="469"/>
      <c r="P383" s="470"/>
      <c r="Q383" s="468"/>
      <c r="R383" s="469"/>
      <c r="S383" s="470"/>
      <c r="T383" s="468"/>
      <c r="U383" s="471"/>
      <c r="V383" s="249">
        <f>SUM(J383:L383)*H382</f>
        <v>0.1</v>
      </c>
      <c r="W383" s="250">
        <f>SUM(M383:O383)*H382</f>
        <v>0</v>
      </c>
      <c r="X383" s="250">
        <f>SUM(P383:R383)*H382</f>
        <v>0</v>
      </c>
      <c r="Y383" s="250">
        <f>SUM(S383:U383)*H382</f>
        <v>0</v>
      </c>
      <c r="Z383" s="251">
        <f t="shared" si="5"/>
        <v>0.1</v>
      </c>
      <c r="AA383" s="1891"/>
      <c r="AB383" s="573" t="s">
        <v>558</v>
      </c>
      <c r="AC383" s="1789"/>
      <c r="AD383" s="2108"/>
      <c r="AE383" s="2108"/>
    </row>
    <row r="384" spans="1:31" ht="24.95" customHeight="1" x14ac:dyDescent="0.2">
      <c r="A384" s="1766"/>
      <c r="B384" s="1912"/>
      <c r="C384" s="1898"/>
      <c r="D384" s="1910"/>
      <c r="E384" s="1898"/>
      <c r="F384" s="1898"/>
      <c r="G384" s="1892" t="s">
        <v>749</v>
      </c>
      <c r="H384" s="1889">
        <v>0.3</v>
      </c>
      <c r="I384" s="593" t="s">
        <v>600</v>
      </c>
      <c r="J384" s="457"/>
      <c r="K384" s="458"/>
      <c r="L384" s="459">
        <v>0.9</v>
      </c>
      <c r="M384" s="460"/>
      <c r="N384" s="458"/>
      <c r="O384" s="459">
        <v>1</v>
      </c>
      <c r="P384" s="460"/>
      <c r="Q384" s="458"/>
      <c r="R384" s="459">
        <v>1</v>
      </c>
      <c r="S384" s="460"/>
      <c r="T384" s="458"/>
      <c r="U384" s="461">
        <v>1</v>
      </c>
      <c r="V384" s="218">
        <f>SUM(J384:L384)*H384</f>
        <v>0.27</v>
      </c>
      <c r="W384" s="219">
        <f>SUM(M384:O384)*H384</f>
        <v>0.3</v>
      </c>
      <c r="X384" s="219">
        <f>SUM(P384:R384)*H384</f>
        <v>0.3</v>
      </c>
      <c r="Y384" s="219">
        <f>SUM(S384:U384)*H384</f>
        <v>0.3</v>
      </c>
      <c r="Z384" s="220">
        <f t="shared" si="5"/>
        <v>0.3</v>
      </c>
      <c r="AA384" s="1891"/>
      <c r="AB384" s="573" t="s">
        <v>558</v>
      </c>
      <c r="AC384" s="1789"/>
      <c r="AD384" s="2108"/>
      <c r="AE384" s="2108"/>
    </row>
    <row r="385" spans="1:31" ht="24.95" customHeight="1" x14ac:dyDescent="0.2">
      <c r="A385" s="1766"/>
      <c r="B385" s="1912"/>
      <c r="C385" s="1898"/>
      <c r="D385" s="1910"/>
      <c r="E385" s="1898"/>
      <c r="F385" s="1898"/>
      <c r="G385" s="1892"/>
      <c r="H385" s="1889"/>
      <c r="I385" s="248" t="s">
        <v>601</v>
      </c>
      <c r="J385" s="467"/>
      <c r="K385" s="468"/>
      <c r="L385" s="469">
        <v>0.4</v>
      </c>
      <c r="M385" s="470"/>
      <c r="N385" s="468"/>
      <c r="O385" s="469"/>
      <c r="P385" s="470"/>
      <c r="Q385" s="468"/>
      <c r="R385" s="469"/>
      <c r="S385" s="470"/>
      <c r="T385" s="468"/>
      <c r="U385" s="471"/>
      <c r="V385" s="249">
        <f>SUM(J385:L385)*H384</f>
        <v>0.12</v>
      </c>
      <c r="W385" s="250">
        <f>SUM(M385:O385)*H384</f>
        <v>0</v>
      </c>
      <c r="X385" s="250">
        <f>SUM(P385:R385)*H384</f>
        <v>0</v>
      </c>
      <c r="Y385" s="250">
        <f>SUM(S385:U385)*H384</f>
        <v>0</v>
      </c>
      <c r="Z385" s="251">
        <f t="shared" si="5"/>
        <v>0.12</v>
      </c>
      <c r="AA385" s="1891"/>
      <c r="AB385" s="573" t="s">
        <v>558</v>
      </c>
      <c r="AC385" s="1789"/>
      <c r="AD385" s="2108"/>
      <c r="AE385" s="2108"/>
    </row>
    <row r="386" spans="1:31" ht="24.95" customHeight="1" x14ac:dyDescent="0.2">
      <c r="A386" s="1766"/>
      <c r="B386" s="1912"/>
      <c r="C386" s="1898"/>
      <c r="D386" s="1910"/>
      <c r="E386" s="1898"/>
      <c r="F386" s="1898"/>
      <c r="G386" s="1892" t="s">
        <v>744</v>
      </c>
      <c r="H386" s="1889">
        <v>0.6</v>
      </c>
      <c r="I386" s="593" t="s">
        <v>600</v>
      </c>
      <c r="J386" s="457"/>
      <c r="K386" s="458"/>
      <c r="L386" s="459">
        <v>0.05</v>
      </c>
      <c r="M386" s="460"/>
      <c r="N386" s="458"/>
      <c r="O386" s="459">
        <v>0.25</v>
      </c>
      <c r="P386" s="460"/>
      <c r="Q386" s="458"/>
      <c r="R386" s="459">
        <v>0.75</v>
      </c>
      <c r="S386" s="460"/>
      <c r="T386" s="458"/>
      <c r="U386" s="461">
        <v>1</v>
      </c>
      <c r="V386" s="218">
        <f>SUM(J386:L386)*H386</f>
        <v>0.03</v>
      </c>
      <c r="W386" s="219">
        <f>SUM(M386:O386)*H386</f>
        <v>0.15</v>
      </c>
      <c r="X386" s="219">
        <f>SUM(P386:R386)*H386</f>
        <v>0.44999999999999996</v>
      </c>
      <c r="Y386" s="219">
        <f>SUM(S386:U386)*H386</f>
        <v>0.6</v>
      </c>
      <c r="Z386" s="220">
        <f t="shared" si="5"/>
        <v>0.6</v>
      </c>
      <c r="AA386" s="1891"/>
      <c r="AB386" s="573" t="s">
        <v>558</v>
      </c>
      <c r="AC386" s="1789"/>
      <c r="AD386" s="2108"/>
      <c r="AE386" s="2108"/>
    </row>
    <row r="387" spans="1:31" ht="24.95" customHeight="1" thickBot="1" x14ac:dyDescent="0.25">
      <c r="A387" s="1766"/>
      <c r="B387" s="1912"/>
      <c r="C387" s="1898"/>
      <c r="D387" s="1910"/>
      <c r="E387" s="1898"/>
      <c r="F387" s="1898"/>
      <c r="G387" s="1893"/>
      <c r="H387" s="1894"/>
      <c r="I387" s="252" t="s">
        <v>601</v>
      </c>
      <c r="J387" s="472"/>
      <c r="K387" s="473"/>
      <c r="L387" s="474">
        <v>2.0000000000000001E-4</v>
      </c>
      <c r="M387" s="475"/>
      <c r="N387" s="473"/>
      <c r="O387" s="474"/>
      <c r="P387" s="475"/>
      <c r="Q387" s="473"/>
      <c r="R387" s="474"/>
      <c r="S387" s="475"/>
      <c r="T387" s="473"/>
      <c r="U387" s="476"/>
      <c r="V387" s="256">
        <f>SUM(J387:L387)*H386</f>
        <v>1.2E-4</v>
      </c>
      <c r="W387" s="257">
        <f>SUM(M387:O387)*H386</f>
        <v>0</v>
      </c>
      <c r="X387" s="257">
        <f>SUM(P387:R387)*H386</f>
        <v>0</v>
      </c>
      <c r="Y387" s="257">
        <f>SUM(S387:U387)*H386</f>
        <v>0</v>
      </c>
      <c r="Z387" s="258">
        <f t="shared" si="5"/>
        <v>1.2E-4</v>
      </c>
      <c r="AA387" s="1891"/>
      <c r="AB387" s="573" t="s">
        <v>558</v>
      </c>
      <c r="AC387" s="1789"/>
      <c r="AD387" s="2108"/>
      <c r="AE387" s="2108"/>
    </row>
    <row r="388" spans="1:31" ht="24.95" customHeight="1" x14ac:dyDescent="0.2">
      <c r="A388" s="1766"/>
      <c r="B388" s="1912"/>
      <c r="C388" s="1898"/>
      <c r="D388" s="1910"/>
      <c r="E388" s="1898"/>
      <c r="F388" s="1898"/>
      <c r="G388" s="1899" t="s">
        <v>957</v>
      </c>
      <c r="H388" s="1902">
        <v>0.1</v>
      </c>
      <c r="I388" s="224" t="s">
        <v>600</v>
      </c>
      <c r="J388" s="452"/>
      <c r="K388" s="453"/>
      <c r="L388" s="454">
        <v>1</v>
      </c>
      <c r="M388" s="455"/>
      <c r="N388" s="453"/>
      <c r="O388" s="454">
        <v>1</v>
      </c>
      <c r="P388" s="455"/>
      <c r="Q388" s="453"/>
      <c r="R388" s="454">
        <v>1</v>
      </c>
      <c r="S388" s="455"/>
      <c r="T388" s="453"/>
      <c r="U388" s="456">
        <v>1</v>
      </c>
      <c r="V388" s="215">
        <f>SUM(J388:L388)*H388</f>
        <v>0.1</v>
      </c>
      <c r="W388" s="216">
        <f>SUM(M388:O388)*H388</f>
        <v>0.1</v>
      </c>
      <c r="X388" s="216">
        <f>SUM(P388:R388)*H388</f>
        <v>0.1</v>
      </c>
      <c r="Y388" s="216">
        <f>SUM(S388:U388)*H388</f>
        <v>0.1</v>
      </c>
      <c r="Z388" s="217">
        <f t="shared" si="5"/>
        <v>0.1</v>
      </c>
      <c r="AA388" s="1890" t="s">
        <v>48</v>
      </c>
      <c r="AB388" s="573" t="s">
        <v>558</v>
      </c>
      <c r="AC388" s="1789"/>
      <c r="AD388" s="2107"/>
      <c r="AE388" s="2107"/>
    </row>
    <row r="389" spans="1:31" ht="24.95" customHeight="1" x14ac:dyDescent="0.2">
      <c r="A389" s="1766"/>
      <c r="B389" s="1912"/>
      <c r="C389" s="1898"/>
      <c r="D389" s="1910"/>
      <c r="E389" s="1898"/>
      <c r="F389" s="1898"/>
      <c r="G389" s="1892"/>
      <c r="H389" s="1889"/>
      <c r="I389" s="248" t="s">
        <v>601</v>
      </c>
      <c r="J389" s="467"/>
      <c r="K389" s="468"/>
      <c r="L389" s="469">
        <v>1</v>
      </c>
      <c r="M389" s="470"/>
      <c r="N389" s="468"/>
      <c r="O389" s="469"/>
      <c r="P389" s="470"/>
      <c r="Q389" s="468"/>
      <c r="R389" s="469"/>
      <c r="S389" s="470"/>
      <c r="T389" s="468"/>
      <c r="U389" s="471"/>
      <c r="V389" s="249">
        <f>SUM(J389:L389)*H388</f>
        <v>0.1</v>
      </c>
      <c r="W389" s="250">
        <f>SUM(M389:O389)*H388</f>
        <v>0</v>
      </c>
      <c r="X389" s="250">
        <f>SUM(P389:R389)*H388</f>
        <v>0</v>
      </c>
      <c r="Y389" s="250">
        <f>SUM(S389:U389)*H388</f>
        <v>0</v>
      </c>
      <c r="Z389" s="251">
        <f t="shared" ref="Z389:Z452" si="6">MAX(V389:Y389)</f>
        <v>0.1</v>
      </c>
      <c r="AA389" s="1891"/>
      <c r="AB389" s="573" t="s">
        <v>558</v>
      </c>
      <c r="AC389" s="1789"/>
      <c r="AD389" s="2108"/>
      <c r="AE389" s="2108"/>
    </row>
    <row r="390" spans="1:31" ht="24.95" customHeight="1" x14ac:dyDescent="0.2">
      <c r="A390" s="1766"/>
      <c r="B390" s="1912"/>
      <c r="C390" s="1898"/>
      <c r="D390" s="1910"/>
      <c r="E390" s="1898"/>
      <c r="F390" s="1898"/>
      <c r="G390" s="1892" t="s">
        <v>749</v>
      </c>
      <c r="H390" s="1889">
        <v>0.3</v>
      </c>
      <c r="I390" s="593" t="s">
        <v>600</v>
      </c>
      <c r="J390" s="457"/>
      <c r="K390" s="458"/>
      <c r="L390" s="459">
        <v>0.9</v>
      </c>
      <c r="M390" s="460"/>
      <c r="N390" s="458"/>
      <c r="O390" s="459">
        <v>1</v>
      </c>
      <c r="P390" s="460"/>
      <c r="Q390" s="458"/>
      <c r="R390" s="459">
        <v>1</v>
      </c>
      <c r="S390" s="460"/>
      <c r="T390" s="458"/>
      <c r="U390" s="461">
        <v>1</v>
      </c>
      <c r="V390" s="218">
        <f>SUM(J390:L390)*H390</f>
        <v>0.27</v>
      </c>
      <c r="W390" s="219">
        <f>SUM(M390:O390)*H390</f>
        <v>0.3</v>
      </c>
      <c r="X390" s="219">
        <f>SUM(P390:R390)*H390</f>
        <v>0.3</v>
      </c>
      <c r="Y390" s="219">
        <f>SUM(S390:U390)*H390</f>
        <v>0.3</v>
      </c>
      <c r="Z390" s="220">
        <f t="shared" si="6"/>
        <v>0.3</v>
      </c>
      <c r="AA390" s="1891"/>
      <c r="AB390" s="573" t="s">
        <v>558</v>
      </c>
      <c r="AC390" s="1789"/>
      <c r="AD390" s="2108"/>
      <c r="AE390" s="2108"/>
    </row>
    <row r="391" spans="1:31" ht="24.95" customHeight="1" x14ac:dyDescent="0.2">
      <c r="A391" s="1766"/>
      <c r="B391" s="1912"/>
      <c r="C391" s="1898"/>
      <c r="D391" s="1910"/>
      <c r="E391" s="1898"/>
      <c r="F391" s="1898"/>
      <c r="G391" s="1892"/>
      <c r="H391" s="1889"/>
      <c r="I391" s="248" t="s">
        <v>601</v>
      </c>
      <c r="J391" s="467"/>
      <c r="K391" s="468"/>
      <c r="L391" s="469">
        <v>0.4</v>
      </c>
      <c r="M391" s="470"/>
      <c r="N391" s="468"/>
      <c r="O391" s="469"/>
      <c r="P391" s="470"/>
      <c r="Q391" s="468"/>
      <c r="R391" s="469"/>
      <c r="S391" s="470"/>
      <c r="T391" s="468"/>
      <c r="U391" s="471"/>
      <c r="V391" s="249">
        <f>SUM(J391:L391)*H390</f>
        <v>0.12</v>
      </c>
      <c r="W391" s="250">
        <f>SUM(M391:O391)*H390</f>
        <v>0</v>
      </c>
      <c r="X391" s="250">
        <f>SUM(P391:R391)*H390</f>
        <v>0</v>
      </c>
      <c r="Y391" s="250">
        <f>SUM(S391:U391)*H390</f>
        <v>0</v>
      </c>
      <c r="Z391" s="251">
        <f t="shared" si="6"/>
        <v>0.12</v>
      </c>
      <c r="AA391" s="1891"/>
      <c r="AB391" s="573" t="s">
        <v>558</v>
      </c>
      <c r="AC391" s="1789"/>
      <c r="AD391" s="2108"/>
      <c r="AE391" s="2108"/>
    </row>
    <row r="392" spans="1:31" ht="24.95" customHeight="1" x14ac:dyDescent="0.2">
      <c r="A392" s="1766"/>
      <c r="B392" s="1912"/>
      <c r="C392" s="1898"/>
      <c r="D392" s="1910"/>
      <c r="E392" s="1898"/>
      <c r="F392" s="1898"/>
      <c r="G392" s="1892" t="s">
        <v>744</v>
      </c>
      <c r="H392" s="1889">
        <v>0.6</v>
      </c>
      <c r="I392" s="593" t="s">
        <v>600</v>
      </c>
      <c r="J392" s="457"/>
      <c r="K392" s="458"/>
      <c r="L392" s="459">
        <v>0.05</v>
      </c>
      <c r="M392" s="460"/>
      <c r="N392" s="458"/>
      <c r="O392" s="459">
        <v>0.4</v>
      </c>
      <c r="P392" s="460"/>
      <c r="Q392" s="458"/>
      <c r="R392" s="459">
        <v>0.75</v>
      </c>
      <c r="S392" s="460"/>
      <c r="T392" s="458"/>
      <c r="U392" s="461">
        <v>1</v>
      </c>
      <c r="V392" s="218">
        <f>SUM(J392:L392)*H392</f>
        <v>0.03</v>
      </c>
      <c r="W392" s="219">
        <f>SUM(M392:O392)*H392</f>
        <v>0.24</v>
      </c>
      <c r="X392" s="219">
        <f>SUM(P392:R392)*H392</f>
        <v>0.44999999999999996</v>
      </c>
      <c r="Y392" s="219">
        <f>SUM(S392:U392)*H392</f>
        <v>0.6</v>
      </c>
      <c r="Z392" s="220">
        <f t="shared" si="6"/>
        <v>0.6</v>
      </c>
      <c r="AA392" s="1891"/>
      <c r="AB392" s="573" t="s">
        <v>558</v>
      </c>
      <c r="AC392" s="1789"/>
      <c r="AD392" s="2108"/>
      <c r="AE392" s="2108"/>
    </row>
    <row r="393" spans="1:31" ht="24.95" customHeight="1" thickBot="1" x14ac:dyDescent="0.25">
      <c r="A393" s="1766"/>
      <c r="B393" s="1912"/>
      <c r="C393" s="1898"/>
      <c r="D393" s="1910"/>
      <c r="E393" s="1898"/>
      <c r="F393" s="1898"/>
      <c r="G393" s="1893"/>
      <c r="H393" s="1894"/>
      <c r="I393" s="252" t="s">
        <v>601</v>
      </c>
      <c r="J393" s="472"/>
      <c r="K393" s="473"/>
      <c r="L393" s="474">
        <v>0.19</v>
      </c>
      <c r="M393" s="475"/>
      <c r="N393" s="473"/>
      <c r="O393" s="474"/>
      <c r="P393" s="475"/>
      <c r="Q393" s="473"/>
      <c r="R393" s="474"/>
      <c r="S393" s="475"/>
      <c r="T393" s="473"/>
      <c r="U393" s="476"/>
      <c r="V393" s="256">
        <f>SUM(J393:L393)*H392</f>
        <v>0.11399999999999999</v>
      </c>
      <c r="W393" s="257">
        <f>SUM(M393:O393)*H392</f>
        <v>0</v>
      </c>
      <c r="X393" s="257">
        <f>SUM(P393:R393)*H392</f>
        <v>0</v>
      </c>
      <c r="Y393" s="257">
        <f>SUM(S393:U393)*H392</f>
        <v>0</v>
      </c>
      <c r="Z393" s="258">
        <f t="shared" si="6"/>
        <v>0.11399999999999999</v>
      </c>
      <c r="AA393" s="1891"/>
      <c r="AB393" s="573" t="s">
        <v>558</v>
      </c>
      <c r="AC393" s="1789"/>
      <c r="AD393" s="2108"/>
      <c r="AE393" s="2108"/>
    </row>
    <row r="394" spans="1:31" ht="24.95" customHeight="1" x14ac:dyDescent="0.2">
      <c r="A394" s="1766"/>
      <c r="B394" s="1912"/>
      <c r="C394" s="1897" t="s">
        <v>452</v>
      </c>
      <c r="D394" s="1897" t="s">
        <v>402</v>
      </c>
      <c r="E394" s="1897" t="s">
        <v>258</v>
      </c>
      <c r="F394" s="1897" t="s">
        <v>403</v>
      </c>
      <c r="G394" s="1899" t="s">
        <v>742</v>
      </c>
      <c r="H394" s="1902">
        <v>0.05</v>
      </c>
      <c r="I394" s="224" t="s">
        <v>600</v>
      </c>
      <c r="J394" s="452"/>
      <c r="K394" s="453"/>
      <c r="L394" s="454">
        <v>0.6</v>
      </c>
      <c r="M394" s="455"/>
      <c r="N394" s="453"/>
      <c r="O394" s="454">
        <v>0.6</v>
      </c>
      <c r="P394" s="455"/>
      <c r="Q394" s="453"/>
      <c r="R394" s="454">
        <v>0.8</v>
      </c>
      <c r="S394" s="455"/>
      <c r="T394" s="453"/>
      <c r="U394" s="456">
        <v>1</v>
      </c>
      <c r="V394" s="215">
        <f>SUM(J394:L394)*H394</f>
        <v>0.03</v>
      </c>
      <c r="W394" s="216">
        <f>SUM(M394:O394)*H394</f>
        <v>0.03</v>
      </c>
      <c r="X394" s="216">
        <f>SUM(P394:R394)*H394</f>
        <v>4.0000000000000008E-2</v>
      </c>
      <c r="Y394" s="216">
        <f>SUM(S394:U394)*H394</f>
        <v>0.05</v>
      </c>
      <c r="Z394" s="217">
        <f t="shared" si="6"/>
        <v>0.05</v>
      </c>
      <c r="AA394" s="1890" t="s">
        <v>453</v>
      </c>
      <c r="AB394" s="572" t="s">
        <v>559</v>
      </c>
      <c r="AC394" s="1882">
        <v>51</v>
      </c>
      <c r="AD394" s="2107"/>
      <c r="AE394" s="2107"/>
    </row>
    <row r="395" spans="1:31" ht="24.95" customHeight="1" x14ac:dyDescent="0.2">
      <c r="A395" s="1766"/>
      <c r="B395" s="1912"/>
      <c r="C395" s="1898"/>
      <c r="D395" s="1898"/>
      <c r="E395" s="1898"/>
      <c r="F395" s="1898"/>
      <c r="G395" s="1892"/>
      <c r="H395" s="1889"/>
      <c r="I395" s="248" t="s">
        <v>601</v>
      </c>
      <c r="J395" s="467"/>
      <c r="K395" s="468"/>
      <c r="L395" s="469">
        <v>0.6</v>
      </c>
      <c r="M395" s="470"/>
      <c r="N395" s="468"/>
      <c r="O395" s="469"/>
      <c r="P395" s="470"/>
      <c r="Q395" s="468"/>
      <c r="R395" s="469"/>
      <c r="S395" s="470"/>
      <c r="T395" s="468"/>
      <c r="U395" s="471"/>
      <c r="V395" s="249">
        <f>SUM(J395:L395)*H394</f>
        <v>0.03</v>
      </c>
      <c r="W395" s="250">
        <f>SUM(M395:O395)*H394</f>
        <v>0</v>
      </c>
      <c r="X395" s="250">
        <f>SUM(P395:R395)*H394</f>
        <v>0</v>
      </c>
      <c r="Y395" s="250">
        <f>SUM(S395:U395)*H394</f>
        <v>0</v>
      </c>
      <c r="Z395" s="251">
        <f t="shared" si="6"/>
        <v>0.03</v>
      </c>
      <c r="AA395" s="1891"/>
      <c r="AB395" s="573" t="s">
        <v>559</v>
      </c>
      <c r="AC395" s="1880"/>
      <c r="AD395" s="2108"/>
      <c r="AE395" s="2108"/>
    </row>
    <row r="396" spans="1:31" ht="24.95" customHeight="1" x14ac:dyDescent="0.2">
      <c r="A396" s="1766"/>
      <c r="B396" s="1912"/>
      <c r="C396" s="1898"/>
      <c r="D396" s="1898"/>
      <c r="E396" s="1898"/>
      <c r="F396" s="1898"/>
      <c r="G396" s="1892" t="s">
        <v>749</v>
      </c>
      <c r="H396" s="1889">
        <v>0.15</v>
      </c>
      <c r="I396" s="593" t="s">
        <v>600</v>
      </c>
      <c r="J396" s="457"/>
      <c r="K396" s="458"/>
      <c r="L396" s="459">
        <v>1</v>
      </c>
      <c r="M396" s="460"/>
      <c r="N396" s="458"/>
      <c r="O396" s="459">
        <v>1</v>
      </c>
      <c r="P396" s="460"/>
      <c r="Q396" s="458"/>
      <c r="R396" s="459">
        <v>1</v>
      </c>
      <c r="S396" s="460"/>
      <c r="T396" s="458"/>
      <c r="U396" s="461">
        <v>1</v>
      </c>
      <c r="V396" s="218">
        <f>SUM(J396:L396)*H396</f>
        <v>0.15</v>
      </c>
      <c r="W396" s="219">
        <f>SUM(M396:O396)*H396</f>
        <v>0.15</v>
      </c>
      <c r="X396" s="219">
        <f>SUM(P396:R396)*H396</f>
        <v>0.15</v>
      </c>
      <c r="Y396" s="219">
        <f>SUM(S396:U396)*H396</f>
        <v>0.15</v>
      </c>
      <c r="Z396" s="220">
        <f t="shared" si="6"/>
        <v>0.15</v>
      </c>
      <c r="AA396" s="1891"/>
      <c r="AB396" s="573" t="s">
        <v>559</v>
      </c>
      <c r="AC396" s="1880"/>
      <c r="AD396" s="2108"/>
      <c r="AE396" s="2108"/>
    </row>
    <row r="397" spans="1:31" ht="24.95" customHeight="1" x14ac:dyDescent="0.2">
      <c r="A397" s="1766"/>
      <c r="B397" s="1912"/>
      <c r="C397" s="1898"/>
      <c r="D397" s="1898"/>
      <c r="E397" s="1898"/>
      <c r="F397" s="1898"/>
      <c r="G397" s="1892"/>
      <c r="H397" s="1889"/>
      <c r="I397" s="248" t="s">
        <v>601</v>
      </c>
      <c r="J397" s="467"/>
      <c r="K397" s="468"/>
      <c r="L397" s="469">
        <v>1</v>
      </c>
      <c r="M397" s="470"/>
      <c r="N397" s="468"/>
      <c r="O397" s="469"/>
      <c r="P397" s="470"/>
      <c r="Q397" s="468"/>
      <c r="R397" s="469"/>
      <c r="S397" s="470"/>
      <c r="T397" s="468"/>
      <c r="U397" s="471"/>
      <c r="V397" s="249">
        <f>SUM(J397:L397)*H396</f>
        <v>0.15</v>
      </c>
      <c r="W397" s="250">
        <f>SUM(M397:O397)*H396</f>
        <v>0</v>
      </c>
      <c r="X397" s="250">
        <f>SUM(P397:R397)*H396</f>
        <v>0</v>
      </c>
      <c r="Y397" s="250">
        <f>SUM(S397:U397)*H396</f>
        <v>0</v>
      </c>
      <c r="Z397" s="251">
        <f t="shared" si="6"/>
        <v>0.15</v>
      </c>
      <c r="AA397" s="1891"/>
      <c r="AB397" s="573" t="s">
        <v>559</v>
      </c>
      <c r="AC397" s="1880"/>
      <c r="AD397" s="2108"/>
      <c r="AE397" s="2108"/>
    </row>
    <row r="398" spans="1:31" ht="24.95" customHeight="1" x14ac:dyDescent="0.2">
      <c r="A398" s="1766"/>
      <c r="B398" s="1912"/>
      <c r="C398" s="1898"/>
      <c r="D398" s="1898"/>
      <c r="E398" s="1898"/>
      <c r="F398" s="1898"/>
      <c r="G398" s="1892" t="s">
        <v>744</v>
      </c>
      <c r="H398" s="1889">
        <v>0.8</v>
      </c>
      <c r="I398" s="593" t="s">
        <v>600</v>
      </c>
      <c r="J398" s="457"/>
      <c r="K398" s="458"/>
      <c r="L398" s="459"/>
      <c r="M398" s="460"/>
      <c r="N398" s="458"/>
      <c r="O398" s="459"/>
      <c r="P398" s="460"/>
      <c r="Q398" s="458"/>
      <c r="R398" s="459">
        <v>0.2</v>
      </c>
      <c r="S398" s="460"/>
      <c r="T398" s="458"/>
      <c r="U398" s="461">
        <v>1</v>
      </c>
      <c r="V398" s="218">
        <f>SUM(J398:L398)*H398</f>
        <v>0</v>
      </c>
      <c r="W398" s="219">
        <f>SUM(M398:O398)*H398</f>
        <v>0</v>
      </c>
      <c r="X398" s="219">
        <f>SUM(P398:R398)*H398</f>
        <v>0.16000000000000003</v>
      </c>
      <c r="Y398" s="219">
        <f>SUM(S398:U398)*H398</f>
        <v>0.8</v>
      </c>
      <c r="Z398" s="220">
        <f t="shared" si="6"/>
        <v>0.8</v>
      </c>
      <c r="AA398" s="1891"/>
      <c r="AB398" s="573" t="s">
        <v>559</v>
      </c>
      <c r="AC398" s="1880"/>
      <c r="AD398" s="2108"/>
      <c r="AE398" s="2108"/>
    </row>
    <row r="399" spans="1:31" ht="24.95" customHeight="1" thickBot="1" x14ac:dyDescent="0.25">
      <c r="A399" s="1766"/>
      <c r="B399" s="1912"/>
      <c r="C399" s="1898"/>
      <c r="D399" s="1898"/>
      <c r="E399" s="1898"/>
      <c r="F399" s="1898"/>
      <c r="G399" s="1893"/>
      <c r="H399" s="1894"/>
      <c r="I399" s="252" t="s">
        <v>601</v>
      </c>
      <c r="J399" s="472"/>
      <c r="K399" s="473"/>
      <c r="L399" s="474"/>
      <c r="M399" s="475"/>
      <c r="N399" s="473"/>
      <c r="O399" s="474"/>
      <c r="P399" s="475"/>
      <c r="Q399" s="473"/>
      <c r="R399" s="474"/>
      <c r="S399" s="475"/>
      <c r="T399" s="473"/>
      <c r="U399" s="476"/>
      <c r="V399" s="256">
        <f>SUM(J399:L399)*H398</f>
        <v>0</v>
      </c>
      <c r="W399" s="257">
        <f>SUM(M399:O399)*H398</f>
        <v>0</v>
      </c>
      <c r="X399" s="257">
        <f>SUM(P399:R399)*H398</f>
        <v>0</v>
      </c>
      <c r="Y399" s="257">
        <f>SUM(S399:U399)*H398</f>
        <v>0</v>
      </c>
      <c r="Z399" s="258">
        <f t="shared" si="6"/>
        <v>0</v>
      </c>
      <c r="AA399" s="1891"/>
      <c r="AB399" s="573" t="s">
        <v>559</v>
      </c>
      <c r="AC399" s="1880"/>
      <c r="AD399" s="2108"/>
      <c r="AE399" s="2108"/>
    </row>
    <row r="400" spans="1:31" ht="24.95" customHeight="1" x14ac:dyDescent="0.2">
      <c r="A400" s="1766"/>
      <c r="B400" s="1912"/>
      <c r="C400" s="1897" t="s">
        <v>25</v>
      </c>
      <c r="D400" s="1897" t="s">
        <v>169</v>
      </c>
      <c r="E400" s="1897" t="s">
        <v>170</v>
      </c>
      <c r="F400" s="1897" t="s">
        <v>141</v>
      </c>
      <c r="G400" s="1899" t="s">
        <v>753</v>
      </c>
      <c r="H400" s="1902">
        <v>0.2</v>
      </c>
      <c r="I400" s="224" t="s">
        <v>600</v>
      </c>
      <c r="J400" s="452"/>
      <c r="K400" s="453"/>
      <c r="L400" s="454">
        <v>0.05</v>
      </c>
      <c r="M400" s="455"/>
      <c r="N400" s="453"/>
      <c r="O400" s="454">
        <v>0.15</v>
      </c>
      <c r="P400" s="455"/>
      <c r="Q400" s="453"/>
      <c r="R400" s="454">
        <v>0.3</v>
      </c>
      <c r="S400" s="455"/>
      <c r="T400" s="453"/>
      <c r="U400" s="456">
        <v>1</v>
      </c>
      <c r="V400" s="215">
        <f>SUM(J400:L400)*H400</f>
        <v>1.0000000000000002E-2</v>
      </c>
      <c r="W400" s="216">
        <f>SUM(M400:O400)*H400</f>
        <v>0.03</v>
      </c>
      <c r="X400" s="216">
        <f>SUM(P400:R400)*H400</f>
        <v>0.06</v>
      </c>
      <c r="Y400" s="216">
        <f>SUM(S400:U400)*H400</f>
        <v>0.2</v>
      </c>
      <c r="Z400" s="217">
        <f t="shared" si="6"/>
        <v>0.2</v>
      </c>
      <c r="AA400" s="1890" t="s">
        <v>171</v>
      </c>
      <c r="AB400" s="572" t="s">
        <v>561</v>
      </c>
      <c r="AC400" s="1882">
        <v>52</v>
      </c>
      <c r="AD400" s="2107"/>
      <c r="AE400" s="2107"/>
    </row>
    <row r="401" spans="1:31" ht="24.95" customHeight="1" x14ac:dyDescent="0.2">
      <c r="A401" s="1766"/>
      <c r="B401" s="1912"/>
      <c r="C401" s="1898"/>
      <c r="D401" s="1898"/>
      <c r="E401" s="1898"/>
      <c r="F401" s="1898"/>
      <c r="G401" s="1892"/>
      <c r="H401" s="1889"/>
      <c r="I401" s="248" t="s">
        <v>601</v>
      </c>
      <c r="J401" s="467"/>
      <c r="K401" s="468"/>
      <c r="L401" s="469">
        <v>0.05</v>
      </c>
      <c r="M401" s="470"/>
      <c r="N401" s="468"/>
      <c r="O401" s="469"/>
      <c r="P401" s="470"/>
      <c r="Q401" s="468"/>
      <c r="R401" s="469"/>
      <c r="S401" s="470"/>
      <c r="T401" s="468"/>
      <c r="U401" s="471"/>
      <c r="V401" s="249">
        <f>SUM(J401:L401)*H400</f>
        <v>1.0000000000000002E-2</v>
      </c>
      <c r="W401" s="250">
        <f>SUM(M401:O401)*H400</f>
        <v>0</v>
      </c>
      <c r="X401" s="250">
        <f>SUM(P401:R401)*H400</f>
        <v>0</v>
      </c>
      <c r="Y401" s="250">
        <f>SUM(S401:U401)*H400</f>
        <v>0</v>
      </c>
      <c r="Z401" s="251">
        <f t="shared" si="6"/>
        <v>1.0000000000000002E-2</v>
      </c>
      <c r="AA401" s="1891"/>
      <c r="AB401" s="573" t="s">
        <v>561</v>
      </c>
      <c r="AC401" s="1880"/>
      <c r="AD401" s="2108"/>
      <c r="AE401" s="2108"/>
    </row>
    <row r="402" spans="1:31" ht="24.95" customHeight="1" x14ac:dyDescent="0.2">
      <c r="A402" s="1766"/>
      <c r="B402" s="1912"/>
      <c r="C402" s="1898"/>
      <c r="D402" s="1898"/>
      <c r="E402" s="1898"/>
      <c r="F402" s="1898"/>
      <c r="G402" s="1892" t="s">
        <v>754</v>
      </c>
      <c r="H402" s="1889">
        <v>0.3</v>
      </c>
      <c r="I402" s="593" t="s">
        <v>600</v>
      </c>
      <c r="J402" s="457"/>
      <c r="K402" s="458"/>
      <c r="L402" s="459">
        <v>0.05</v>
      </c>
      <c r="M402" s="460"/>
      <c r="N402" s="458"/>
      <c r="O402" s="459">
        <v>0.15</v>
      </c>
      <c r="P402" s="460"/>
      <c r="Q402" s="458"/>
      <c r="R402" s="459">
        <v>0.3</v>
      </c>
      <c r="S402" s="460"/>
      <c r="T402" s="458"/>
      <c r="U402" s="461">
        <v>1</v>
      </c>
      <c r="V402" s="218">
        <f>SUM(J402:L402)*H402</f>
        <v>1.4999999999999999E-2</v>
      </c>
      <c r="W402" s="219">
        <f>SUM(M402:O402)*H402</f>
        <v>4.4999999999999998E-2</v>
      </c>
      <c r="X402" s="219">
        <f>SUM(P402:R402)*H402</f>
        <v>0.09</v>
      </c>
      <c r="Y402" s="219">
        <f>SUM(S402:U402)*H402</f>
        <v>0.3</v>
      </c>
      <c r="Z402" s="220">
        <f t="shared" si="6"/>
        <v>0.3</v>
      </c>
      <c r="AA402" s="1891"/>
      <c r="AB402" s="573" t="s">
        <v>561</v>
      </c>
      <c r="AC402" s="1880"/>
      <c r="AD402" s="2108"/>
      <c r="AE402" s="2108"/>
    </row>
    <row r="403" spans="1:31" ht="24.95" customHeight="1" x14ac:dyDescent="0.2">
      <c r="A403" s="1766"/>
      <c r="B403" s="1912"/>
      <c r="C403" s="1898"/>
      <c r="D403" s="1898"/>
      <c r="E403" s="1898"/>
      <c r="F403" s="1898"/>
      <c r="G403" s="1892"/>
      <c r="H403" s="1889"/>
      <c r="I403" s="248" t="s">
        <v>601</v>
      </c>
      <c r="J403" s="467"/>
      <c r="K403" s="468"/>
      <c r="L403" s="469">
        <v>0.05</v>
      </c>
      <c r="M403" s="470"/>
      <c r="N403" s="468"/>
      <c r="O403" s="469"/>
      <c r="P403" s="470"/>
      <c r="Q403" s="468"/>
      <c r="R403" s="469"/>
      <c r="S403" s="470"/>
      <c r="T403" s="468"/>
      <c r="U403" s="471"/>
      <c r="V403" s="249">
        <f>SUM(J403:L403)*H402</f>
        <v>1.4999999999999999E-2</v>
      </c>
      <c r="W403" s="250">
        <f>SUM(M403:O403)*H402</f>
        <v>0</v>
      </c>
      <c r="X403" s="250">
        <f>SUM(P403:R403)*H402</f>
        <v>0</v>
      </c>
      <c r="Y403" s="250">
        <f>SUM(S403:U403)*H402</f>
        <v>0</v>
      </c>
      <c r="Z403" s="251">
        <f t="shared" si="6"/>
        <v>1.4999999999999999E-2</v>
      </c>
      <c r="AA403" s="1891"/>
      <c r="AB403" s="573" t="s">
        <v>561</v>
      </c>
      <c r="AC403" s="1880"/>
      <c r="AD403" s="2108"/>
      <c r="AE403" s="2108"/>
    </row>
    <row r="404" spans="1:31" ht="24.95" customHeight="1" x14ac:dyDescent="0.2">
      <c r="A404" s="1766"/>
      <c r="B404" s="1912"/>
      <c r="C404" s="1898"/>
      <c r="D404" s="1898"/>
      <c r="E404" s="1898"/>
      <c r="F404" s="1898"/>
      <c r="G404" s="1892" t="s">
        <v>755</v>
      </c>
      <c r="H404" s="1889">
        <v>0.5</v>
      </c>
      <c r="I404" s="593" t="s">
        <v>600</v>
      </c>
      <c r="J404" s="457"/>
      <c r="K404" s="458"/>
      <c r="L404" s="459"/>
      <c r="M404" s="460"/>
      <c r="N404" s="458"/>
      <c r="O404" s="459">
        <v>0.1</v>
      </c>
      <c r="P404" s="460"/>
      <c r="Q404" s="458"/>
      <c r="R404" s="459">
        <v>0.3</v>
      </c>
      <c r="S404" s="460"/>
      <c r="T404" s="458"/>
      <c r="U404" s="461">
        <v>1</v>
      </c>
      <c r="V404" s="218">
        <f>SUM(J404:L404)*H404</f>
        <v>0</v>
      </c>
      <c r="W404" s="219">
        <f>SUM(M404:O404)*H404</f>
        <v>0.05</v>
      </c>
      <c r="X404" s="219">
        <f>SUM(P404:R404)*H404</f>
        <v>0.15</v>
      </c>
      <c r="Y404" s="219">
        <f>SUM(S404:U404)*H404</f>
        <v>0.5</v>
      </c>
      <c r="Z404" s="220">
        <f t="shared" si="6"/>
        <v>0.5</v>
      </c>
      <c r="AA404" s="1891"/>
      <c r="AB404" s="573" t="s">
        <v>561</v>
      </c>
      <c r="AC404" s="1880"/>
      <c r="AD404" s="2108"/>
      <c r="AE404" s="2108"/>
    </row>
    <row r="405" spans="1:31" ht="24.95" customHeight="1" thickBot="1" x14ac:dyDescent="0.25">
      <c r="A405" s="1766"/>
      <c r="B405" s="1912"/>
      <c r="C405" s="1898"/>
      <c r="D405" s="1898"/>
      <c r="E405" s="1898"/>
      <c r="F405" s="1898"/>
      <c r="G405" s="1892"/>
      <c r="H405" s="1894"/>
      <c r="I405" s="252" t="s">
        <v>601</v>
      </c>
      <c r="J405" s="472"/>
      <c r="K405" s="473"/>
      <c r="L405" s="474"/>
      <c r="M405" s="475"/>
      <c r="N405" s="473"/>
      <c r="O405" s="474"/>
      <c r="P405" s="475"/>
      <c r="Q405" s="473"/>
      <c r="R405" s="474"/>
      <c r="S405" s="475"/>
      <c r="T405" s="473"/>
      <c r="U405" s="476"/>
      <c r="V405" s="256">
        <f>SUM(J405:L405)*H404</f>
        <v>0</v>
      </c>
      <c r="W405" s="257">
        <f>SUM(M405:O405)*H404</f>
        <v>0</v>
      </c>
      <c r="X405" s="257">
        <f>SUM(P405:R405)*H404</f>
        <v>0</v>
      </c>
      <c r="Y405" s="257">
        <f>SUM(S405:U405)*H404</f>
        <v>0</v>
      </c>
      <c r="Z405" s="258">
        <f t="shared" si="6"/>
        <v>0</v>
      </c>
      <c r="AA405" s="1891"/>
      <c r="AB405" s="573" t="s">
        <v>561</v>
      </c>
      <c r="AC405" s="1880"/>
      <c r="AD405" s="2108"/>
      <c r="AE405" s="2108"/>
    </row>
    <row r="406" spans="1:31" ht="24.95" customHeight="1" x14ac:dyDescent="0.2">
      <c r="A406" s="1766"/>
      <c r="B406" s="1921" t="s">
        <v>763</v>
      </c>
      <c r="C406" s="1923" t="s">
        <v>33</v>
      </c>
      <c r="D406" s="1925" t="s">
        <v>259</v>
      </c>
      <c r="E406" s="1925" t="s">
        <v>260</v>
      </c>
      <c r="F406" s="1923" t="s">
        <v>457</v>
      </c>
      <c r="G406" s="1927" t="s">
        <v>756</v>
      </c>
      <c r="H406" s="1913">
        <v>0.2</v>
      </c>
      <c r="I406" s="224" t="s">
        <v>600</v>
      </c>
      <c r="J406" s="452"/>
      <c r="K406" s="453"/>
      <c r="L406" s="454"/>
      <c r="M406" s="455"/>
      <c r="N406" s="453"/>
      <c r="O406" s="454"/>
      <c r="P406" s="455"/>
      <c r="Q406" s="453"/>
      <c r="R406" s="454"/>
      <c r="S406" s="455"/>
      <c r="T406" s="453"/>
      <c r="U406" s="456">
        <v>1</v>
      </c>
      <c r="V406" s="215">
        <f>SUM(J406:L406)*H406</f>
        <v>0</v>
      </c>
      <c r="W406" s="216">
        <f>SUM(M406:O406)*H406</f>
        <v>0</v>
      </c>
      <c r="X406" s="216">
        <f>SUM(P406:R406)*H406</f>
        <v>0</v>
      </c>
      <c r="Y406" s="216">
        <f>SUM(S406:U406)*H406</f>
        <v>0.2</v>
      </c>
      <c r="Z406" s="217">
        <f t="shared" si="6"/>
        <v>0.2</v>
      </c>
      <c r="AA406" s="1915" t="s">
        <v>51</v>
      </c>
      <c r="AB406" s="574" t="s">
        <v>561</v>
      </c>
      <c r="AC406" s="1917">
        <v>53</v>
      </c>
      <c r="AD406" s="2119"/>
      <c r="AE406" s="2119"/>
    </row>
    <row r="407" spans="1:31" ht="24.95" customHeight="1" x14ac:dyDescent="0.2">
      <c r="A407" s="1766"/>
      <c r="B407" s="1922"/>
      <c r="C407" s="1924"/>
      <c r="D407" s="1926"/>
      <c r="E407" s="1926"/>
      <c r="F407" s="1924"/>
      <c r="G407" s="1919"/>
      <c r="H407" s="1914"/>
      <c r="I407" s="248" t="s">
        <v>601</v>
      </c>
      <c r="J407" s="467"/>
      <c r="K407" s="468"/>
      <c r="L407" s="469"/>
      <c r="M407" s="470"/>
      <c r="N407" s="468"/>
      <c r="O407" s="469"/>
      <c r="P407" s="470"/>
      <c r="Q407" s="468"/>
      <c r="R407" s="469"/>
      <c r="S407" s="470"/>
      <c r="T407" s="468"/>
      <c r="U407" s="471"/>
      <c r="V407" s="249">
        <f>SUM(J407:L407)*H406</f>
        <v>0</v>
      </c>
      <c r="W407" s="250">
        <f>SUM(M407:O407)*H406</f>
        <v>0</v>
      </c>
      <c r="X407" s="250">
        <f>SUM(P407:R407)*H406</f>
        <v>0</v>
      </c>
      <c r="Y407" s="250">
        <f>SUM(S407:U407)*H406</f>
        <v>0</v>
      </c>
      <c r="Z407" s="251">
        <f t="shared" si="6"/>
        <v>0</v>
      </c>
      <c r="AA407" s="1916"/>
      <c r="AB407" s="575" t="s">
        <v>561</v>
      </c>
      <c r="AC407" s="1918"/>
      <c r="AD407" s="2120"/>
      <c r="AE407" s="2120"/>
    </row>
    <row r="408" spans="1:31" ht="24.95" customHeight="1" x14ac:dyDescent="0.2">
      <c r="A408" s="1766"/>
      <c r="B408" s="1922"/>
      <c r="C408" s="1924"/>
      <c r="D408" s="1926"/>
      <c r="E408" s="1926"/>
      <c r="F408" s="1924"/>
      <c r="G408" s="1919" t="s">
        <v>695</v>
      </c>
      <c r="H408" s="1914">
        <v>0.1</v>
      </c>
      <c r="I408" s="593" t="s">
        <v>600</v>
      </c>
      <c r="J408" s="457"/>
      <c r="K408" s="458"/>
      <c r="L408" s="459"/>
      <c r="M408" s="460"/>
      <c r="N408" s="458"/>
      <c r="O408" s="459"/>
      <c r="P408" s="460"/>
      <c r="Q408" s="458"/>
      <c r="R408" s="459"/>
      <c r="S408" s="460"/>
      <c r="T408" s="458"/>
      <c r="U408" s="461">
        <v>1</v>
      </c>
      <c r="V408" s="218">
        <f>SUM(J408:L408)*H408</f>
        <v>0</v>
      </c>
      <c r="W408" s="219">
        <f>SUM(M408:O408)*H408</f>
        <v>0</v>
      </c>
      <c r="X408" s="219">
        <f>SUM(P408:R408)*H408</f>
        <v>0</v>
      </c>
      <c r="Y408" s="219">
        <f>SUM(S408:U408)*H408</f>
        <v>0.1</v>
      </c>
      <c r="Z408" s="220">
        <f t="shared" si="6"/>
        <v>0.1</v>
      </c>
      <c r="AA408" s="1916"/>
      <c r="AB408" s="575" t="s">
        <v>561</v>
      </c>
      <c r="AC408" s="1918"/>
      <c r="AD408" s="2120"/>
      <c r="AE408" s="2120"/>
    </row>
    <row r="409" spans="1:31" ht="24.95" customHeight="1" x14ac:dyDescent="0.2">
      <c r="A409" s="1766"/>
      <c r="B409" s="1922"/>
      <c r="C409" s="1924"/>
      <c r="D409" s="1926"/>
      <c r="E409" s="1926"/>
      <c r="F409" s="1924"/>
      <c r="G409" s="1919"/>
      <c r="H409" s="1914"/>
      <c r="I409" s="248" t="s">
        <v>601</v>
      </c>
      <c r="J409" s="467"/>
      <c r="K409" s="468"/>
      <c r="L409" s="469"/>
      <c r="M409" s="470"/>
      <c r="N409" s="468"/>
      <c r="O409" s="469"/>
      <c r="P409" s="470"/>
      <c r="Q409" s="468"/>
      <c r="R409" s="469"/>
      <c r="S409" s="470"/>
      <c r="T409" s="468"/>
      <c r="U409" s="471"/>
      <c r="V409" s="249">
        <f>SUM(J409:L409)*H408</f>
        <v>0</v>
      </c>
      <c r="W409" s="250">
        <f>SUM(M409:O409)*H408</f>
        <v>0</v>
      </c>
      <c r="X409" s="250">
        <f>SUM(P409:R409)*H408</f>
        <v>0</v>
      </c>
      <c r="Y409" s="250">
        <f>SUM(S409:U409)*H408</f>
        <v>0</v>
      </c>
      <c r="Z409" s="251">
        <f t="shared" si="6"/>
        <v>0</v>
      </c>
      <c r="AA409" s="1916"/>
      <c r="AB409" s="575" t="s">
        <v>561</v>
      </c>
      <c r="AC409" s="1918"/>
      <c r="AD409" s="2120"/>
      <c r="AE409" s="2120"/>
    </row>
    <row r="410" spans="1:31" ht="24.95" customHeight="1" x14ac:dyDescent="0.2">
      <c r="A410" s="1766"/>
      <c r="B410" s="1922"/>
      <c r="C410" s="1924"/>
      <c r="D410" s="1926"/>
      <c r="E410" s="1926"/>
      <c r="F410" s="1924"/>
      <c r="G410" s="1919" t="s">
        <v>1016</v>
      </c>
      <c r="H410" s="1914">
        <v>0.2</v>
      </c>
      <c r="I410" s="593" t="s">
        <v>600</v>
      </c>
      <c r="J410" s="457"/>
      <c r="K410" s="458"/>
      <c r="L410" s="459"/>
      <c r="M410" s="460"/>
      <c r="N410" s="458"/>
      <c r="O410" s="459"/>
      <c r="P410" s="460"/>
      <c r="Q410" s="458"/>
      <c r="R410" s="459"/>
      <c r="S410" s="460"/>
      <c r="T410" s="458"/>
      <c r="U410" s="461">
        <v>1</v>
      </c>
      <c r="V410" s="218">
        <f>SUM(J410:L410)*H410</f>
        <v>0</v>
      </c>
      <c r="W410" s="219">
        <f>SUM(M410:O410)*H410</f>
        <v>0</v>
      </c>
      <c r="X410" s="219">
        <f>SUM(P410:R410)*H410</f>
        <v>0</v>
      </c>
      <c r="Y410" s="219">
        <f>SUM(S410:U410)*H410</f>
        <v>0.2</v>
      </c>
      <c r="Z410" s="220">
        <f t="shared" si="6"/>
        <v>0.2</v>
      </c>
      <c r="AA410" s="1916"/>
      <c r="AB410" s="575" t="s">
        <v>561</v>
      </c>
      <c r="AC410" s="1918"/>
      <c r="AD410" s="2120"/>
      <c r="AE410" s="2120"/>
    </row>
    <row r="411" spans="1:31" ht="24.95" customHeight="1" x14ac:dyDescent="0.2">
      <c r="A411" s="1766"/>
      <c r="B411" s="1922"/>
      <c r="C411" s="1924"/>
      <c r="D411" s="1926"/>
      <c r="E411" s="1926"/>
      <c r="F411" s="1924"/>
      <c r="G411" s="1919"/>
      <c r="H411" s="1914"/>
      <c r="I411" s="248" t="s">
        <v>601</v>
      </c>
      <c r="J411" s="467"/>
      <c r="K411" s="468"/>
      <c r="L411" s="469"/>
      <c r="M411" s="470"/>
      <c r="N411" s="468"/>
      <c r="O411" s="469"/>
      <c r="P411" s="470"/>
      <c r="Q411" s="468"/>
      <c r="R411" s="469"/>
      <c r="S411" s="470"/>
      <c r="T411" s="468"/>
      <c r="U411" s="471"/>
      <c r="V411" s="270">
        <f>SUM(J411:L411)*H410</f>
        <v>0</v>
      </c>
      <c r="W411" s="271">
        <f>SUM(M411:O411)*H410</f>
        <v>0</v>
      </c>
      <c r="X411" s="271">
        <f>SUM(P411:R411)*H410</f>
        <v>0</v>
      </c>
      <c r="Y411" s="271">
        <f>SUM(S411:U411)*H410</f>
        <v>0</v>
      </c>
      <c r="Z411" s="272">
        <f t="shared" si="6"/>
        <v>0</v>
      </c>
      <c r="AA411" s="1916"/>
      <c r="AB411" s="575" t="s">
        <v>561</v>
      </c>
      <c r="AC411" s="1918"/>
      <c r="AD411" s="2120"/>
      <c r="AE411" s="2120"/>
    </row>
    <row r="412" spans="1:31" ht="24.95" customHeight="1" x14ac:dyDescent="0.2">
      <c r="A412" s="1766"/>
      <c r="B412" s="1922"/>
      <c r="C412" s="1924"/>
      <c r="D412" s="1926"/>
      <c r="E412" s="1926"/>
      <c r="F412" s="1924"/>
      <c r="G412" s="1919" t="s">
        <v>757</v>
      </c>
      <c r="H412" s="1914">
        <v>0.3</v>
      </c>
      <c r="I412" s="593" t="s">
        <v>600</v>
      </c>
      <c r="J412" s="457"/>
      <c r="K412" s="458"/>
      <c r="L412" s="459"/>
      <c r="M412" s="460"/>
      <c r="N412" s="458"/>
      <c r="O412" s="459"/>
      <c r="P412" s="460"/>
      <c r="Q412" s="458"/>
      <c r="R412" s="459"/>
      <c r="S412" s="460"/>
      <c r="T412" s="458"/>
      <c r="U412" s="461">
        <v>1</v>
      </c>
      <c r="V412" s="218">
        <f>SUM(J412:L412)*H412</f>
        <v>0</v>
      </c>
      <c r="W412" s="219">
        <f>SUM(M412:O412)*H412</f>
        <v>0</v>
      </c>
      <c r="X412" s="219">
        <f>SUM(P412:R412)*H412</f>
        <v>0</v>
      </c>
      <c r="Y412" s="219">
        <f>SUM(S412:U412)*H412</f>
        <v>0.3</v>
      </c>
      <c r="Z412" s="220">
        <f t="shared" si="6"/>
        <v>0.3</v>
      </c>
      <c r="AA412" s="1916"/>
      <c r="AB412" s="575" t="s">
        <v>561</v>
      </c>
      <c r="AC412" s="1918"/>
      <c r="AD412" s="2120"/>
      <c r="AE412" s="2120"/>
    </row>
    <row r="413" spans="1:31" ht="24.95" customHeight="1" x14ac:dyDescent="0.2">
      <c r="A413" s="1766"/>
      <c r="B413" s="1922"/>
      <c r="C413" s="1924"/>
      <c r="D413" s="1926"/>
      <c r="E413" s="1926"/>
      <c r="F413" s="1924"/>
      <c r="G413" s="1919"/>
      <c r="H413" s="1914"/>
      <c r="I413" s="248" t="s">
        <v>601</v>
      </c>
      <c r="J413" s="467"/>
      <c r="K413" s="468"/>
      <c r="L413" s="469"/>
      <c r="M413" s="470"/>
      <c r="N413" s="468"/>
      <c r="O413" s="469"/>
      <c r="P413" s="470"/>
      <c r="Q413" s="468"/>
      <c r="R413" s="469"/>
      <c r="S413" s="470"/>
      <c r="T413" s="468"/>
      <c r="U413" s="471"/>
      <c r="V413" s="249">
        <f>SUM(J413:L413)*H412</f>
        <v>0</v>
      </c>
      <c r="W413" s="250">
        <f>SUM(M413:O413)*H412</f>
        <v>0</v>
      </c>
      <c r="X413" s="250">
        <f>SUM(P413:R413)*H412</f>
        <v>0</v>
      </c>
      <c r="Y413" s="250">
        <f>SUM(S413:U413)*H412</f>
        <v>0</v>
      </c>
      <c r="Z413" s="251">
        <f t="shared" si="6"/>
        <v>0</v>
      </c>
      <c r="AA413" s="1916"/>
      <c r="AB413" s="575" t="s">
        <v>561</v>
      </c>
      <c r="AC413" s="1918"/>
      <c r="AD413" s="2120"/>
      <c r="AE413" s="2120"/>
    </row>
    <row r="414" spans="1:31" ht="24.95" customHeight="1" x14ac:dyDescent="0.2">
      <c r="A414" s="1766"/>
      <c r="B414" s="1922"/>
      <c r="C414" s="1924"/>
      <c r="D414" s="1926"/>
      <c r="E414" s="1926"/>
      <c r="F414" s="1924"/>
      <c r="G414" s="1919" t="s">
        <v>683</v>
      </c>
      <c r="H414" s="1914">
        <v>0.2</v>
      </c>
      <c r="I414" s="593" t="s">
        <v>600</v>
      </c>
      <c r="J414" s="457"/>
      <c r="K414" s="458"/>
      <c r="L414" s="459"/>
      <c r="M414" s="460"/>
      <c r="N414" s="458"/>
      <c r="O414" s="459"/>
      <c r="P414" s="460"/>
      <c r="Q414" s="458"/>
      <c r="R414" s="459"/>
      <c r="S414" s="460"/>
      <c r="T414" s="458"/>
      <c r="U414" s="461">
        <v>1</v>
      </c>
      <c r="V414" s="218">
        <f>SUM(J414:L414)*H414</f>
        <v>0</v>
      </c>
      <c r="W414" s="219">
        <f>SUM(M414:O414)*H414</f>
        <v>0</v>
      </c>
      <c r="X414" s="219">
        <f>SUM(P414:R414)*H414</f>
        <v>0</v>
      </c>
      <c r="Y414" s="219">
        <f>SUM(S414:U414)*H414</f>
        <v>0.2</v>
      </c>
      <c r="Z414" s="220">
        <f t="shared" si="6"/>
        <v>0.2</v>
      </c>
      <c r="AA414" s="1916"/>
      <c r="AB414" s="575" t="s">
        <v>561</v>
      </c>
      <c r="AC414" s="1918"/>
      <c r="AD414" s="2120"/>
      <c r="AE414" s="2120"/>
    </row>
    <row r="415" spans="1:31" ht="24.95" customHeight="1" thickBot="1" x14ac:dyDescent="0.25">
      <c r="A415" s="1766"/>
      <c r="B415" s="1922"/>
      <c r="C415" s="1924"/>
      <c r="D415" s="1926"/>
      <c r="E415" s="1926"/>
      <c r="F415" s="1924"/>
      <c r="G415" s="1920"/>
      <c r="H415" s="1930"/>
      <c r="I415" s="252" t="s">
        <v>601</v>
      </c>
      <c r="J415" s="472"/>
      <c r="K415" s="473"/>
      <c r="L415" s="474"/>
      <c r="M415" s="475"/>
      <c r="N415" s="473"/>
      <c r="O415" s="474"/>
      <c r="P415" s="475"/>
      <c r="Q415" s="473"/>
      <c r="R415" s="474"/>
      <c r="S415" s="475"/>
      <c r="T415" s="473"/>
      <c r="U415" s="476"/>
      <c r="V415" s="256">
        <f>SUM(J415:L415)*H414</f>
        <v>0</v>
      </c>
      <c r="W415" s="257">
        <f>SUM(M415:O415)*H414</f>
        <v>0</v>
      </c>
      <c r="X415" s="257">
        <f>SUM(P415:R415)*H414</f>
        <v>0</v>
      </c>
      <c r="Y415" s="257">
        <f>SUM(S415:U415)*H414</f>
        <v>0</v>
      </c>
      <c r="Z415" s="258">
        <f t="shared" si="6"/>
        <v>0</v>
      </c>
      <c r="AA415" s="1916"/>
      <c r="AB415" s="575" t="s">
        <v>561</v>
      </c>
      <c r="AC415" s="1918"/>
      <c r="AD415" s="2120"/>
      <c r="AE415" s="2120"/>
    </row>
    <row r="416" spans="1:31" ht="24.95" customHeight="1" x14ac:dyDescent="0.2">
      <c r="A416" s="1766"/>
      <c r="B416" s="1922"/>
      <c r="C416" s="1923" t="s">
        <v>34</v>
      </c>
      <c r="D416" s="1940" t="s">
        <v>130</v>
      </c>
      <c r="E416" s="1940" t="s">
        <v>131</v>
      </c>
      <c r="F416" s="1940" t="s">
        <v>262</v>
      </c>
      <c r="G416" s="1937" t="s">
        <v>758</v>
      </c>
      <c r="H416" s="1913">
        <v>0.5</v>
      </c>
      <c r="I416" s="224" t="s">
        <v>600</v>
      </c>
      <c r="J416" s="452"/>
      <c r="K416" s="453"/>
      <c r="L416" s="454">
        <v>0.5</v>
      </c>
      <c r="M416" s="455"/>
      <c r="N416" s="453"/>
      <c r="O416" s="454">
        <v>1</v>
      </c>
      <c r="P416" s="455"/>
      <c r="Q416" s="453"/>
      <c r="R416" s="454">
        <v>1</v>
      </c>
      <c r="S416" s="455"/>
      <c r="T416" s="453"/>
      <c r="U416" s="456">
        <v>1</v>
      </c>
      <c r="V416" s="215">
        <f>SUM(J416:L416)*H416</f>
        <v>0.25</v>
      </c>
      <c r="W416" s="216">
        <f>SUM(M416:O416)*H416</f>
        <v>0.5</v>
      </c>
      <c r="X416" s="216">
        <f>SUM(P416:R416)*H416</f>
        <v>0.5</v>
      </c>
      <c r="Y416" s="216">
        <f>SUM(S416:U416)*H416</f>
        <v>0.5</v>
      </c>
      <c r="Z416" s="217">
        <f t="shared" si="6"/>
        <v>0.5</v>
      </c>
      <c r="AA416" s="1915" t="s">
        <v>49</v>
      </c>
      <c r="AB416" s="575" t="s">
        <v>561</v>
      </c>
      <c r="AC416" s="1917">
        <v>54</v>
      </c>
      <c r="AD416" s="2119" t="s">
        <v>1022</v>
      </c>
      <c r="AE416" s="2119" t="s">
        <v>1022</v>
      </c>
    </row>
    <row r="417" spans="1:31" ht="24.95" customHeight="1" x14ac:dyDescent="0.2">
      <c r="A417" s="1766"/>
      <c r="B417" s="1922"/>
      <c r="C417" s="1924"/>
      <c r="D417" s="1941"/>
      <c r="E417" s="1941"/>
      <c r="F417" s="1941"/>
      <c r="G417" s="1919"/>
      <c r="H417" s="1914"/>
      <c r="I417" s="248" t="s">
        <v>601</v>
      </c>
      <c r="J417" s="467"/>
      <c r="K417" s="468"/>
      <c r="L417" s="469">
        <v>0.5</v>
      </c>
      <c r="M417" s="470"/>
      <c r="N417" s="468"/>
      <c r="O417" s="469"/>
      <c r="P417" s="470"/>
      <c r="Q417" s="468"/>
      <c r="R417" s="469"/>
      <c r="S417" s="470"/>
      <c r="T417" s="468"/>
      <c r="U417" s="471"/>
      <c r="V417" s="249">
        <f>SUM(J417:L417)*H416</f>
        <v>0.25</v>
      </c>
      <c r="W417" s="250">
        <f>SUM(M417:O417)*H416</f>
        <v>0</v>
      </c>
      <c r="X417" s="250">
        <f>SUM(P417:R417)*H416</f>
        <v>0</v>
      </c>
      <c r="Y417" s="250">
        <f>SUM(S417:U417)*H416</f>
        <v>0</v>
      </c>
      <c r="Z417" s="251">
        <f t="shared" si="6"/>
        <v>0.25</v>
      </c>
      <c r="AA417" s="1916"/>
      <c r="AB417" s="575" t="s">
        <v>561</v>
      </c>
      <c r="AC417" s="1918"/>
      <c r="AD417" s="2120"/>
      <c r="AE417" s="2120"/>
    </row>
    <row r="418" spans="1:31" ht="24.95" customHeight="1" x14ac:dyDescent="0.2">
      <c r="A418" s="1766"/>
      <c r="B418" s="1922"/>
      <c r="C418" s="1924"/>
      <c r="D418" s="1941"/>
      <c r="E418" s="1941"/>
      <c r="F418" s="1941"/>
      <c r="G418" s="1919" t="s">
        <v>759</v>
      </c>
      <c r="H418" s="1914">
        <v>0.5</v>
      </c>
      <c r="I418" s="593" t="s">
        <v>600</v>
      </c>
      <c r="J418" s="457"/>
      <c r="K418" s="458"/>
      <c r="L418" s="459">
        <v>0.5</v>
      </c>
      <c r="M418" s="460"/>
      <c r="N418" s="458"/>
      <c r="O418" s="459">
        <v>1</v>
      </c>
      <c r="P418" s="460"/>
      <c r="Q418" s="458"/>
      <c r="R418" s="459">
        <v>1</v>
      </c>
      <c r="S418" s="460"/>
      <c r="T418" s="458"/>
      <c r="U418" s="461">
        <v>1</v>
      </c>
      <c r="V418" s="218">
        <f>SUM(J418:L418)*H418</f>
        <v>0.25</v>
      </c>
      <c r="W418" s="219">
        <f>SUM(M418:O418)*H418</f>
        <v>0.5</v>
      </c>
      <c r="X418" s="219">
        <f>SUM(P418:R418)*H418</f>
        <v>0.5</v>
      </c>
      <c r="Y418" s="219">
        <f>SUM(S418:U418)*H418</f>
        <v>0.5</v>
      </c>
      <c r="Z418" s="220">
        <f t="shared" si="6"/>
        <v>0.5</v>
      </c>
      <c r="AA418" s="1916"/>
      <c r="AB418" s="575" t="s">
        <v>561</v>
      </c>
      <c r="AC418" s="1918"/>
      <c r="AD418" s="2120"/>
      <c r="AE418" s="2120"/>
    </row>
    <row r="419" spans="1:31" ht="24.95" customHeight="1" thickBot="1" x14ac:dyDescent="0.25">
      <c r="A419" s="1766"/>
      <c r="B419" s="1922"/>
      <c r="C419" s="1924"/>
      <c r="D419" s="1942"/>
      <c r="E419" s="1942"/>
      <c r="F419" s="1942"/>
      <c r="G419" s="1920"/>
      <c r="H419" s="1930"/>
      <c r="I419" s="252" t="s">
        <v>601</v>
      </c>
      <c r="J419" s="472"/>
      <c r="K419" s="473"/>
      <c r="L419" s="474">
        <v>0.5</v>
      </c>
      <c r="M419" s="475"/>
      <c r="N419" s="473"/>
      <c r="O419" s="474"/>
      <c r="P419" s="475"/>
      <c r="Q419" s="473"/>
      <c r="R419" s="474"/>
      <c r="S419" s="475"/>
      <c r="T419" s="473"/>
      <c r="U419" s="476"/>
      <c r="V419" s="256">
        <f>SUM(J419:L419)*H418</f>
        <v>0.25</v>
      </c>
      <c r="W419" s="257">
        <f>SUM(M419:O419)*H418</f>
        <v>0</v>
      </c>
      <c r="X419" s="257">
        <f>SUM(P419:R419)*H418</f>
        <v>0</v>
      </c>
      <c r="Y419" s="257">
        <f>SUM(S419:U419)*H418</f>
        <v>0</v>
      </c>
      <c r="Z419" s="258">
        <f t="shared" si="6"/>
        <v>0.25</v>
      </c>
      <c r="AA419" s="1916"/>
      <c r="AB419" s="575" t="s">
        <v>561</v>
      </c>
      <c r="AC419" s="1918"/>
      <c r="AD419" s="2120"/>
      <c r="AE419" s="2120"/>
    </row>
    <row r="420" spans="1:31" ht="24.95" customHeight="1" x14ac:dyDescent="0.2">
      <c r="A420" s="1766"/>
      <c r="B420" s="1922"/>
      <c r="C420" s="1924"/>
      <c r="D420" s="1938" t="s">
        <v>132</v>
      </c>
      <c r="E420" s="1938" t="s">
        <v>133</v>
      </c>
      <c r="F420" s="1938" t="s">
        <v>263</v>
      </c>
      <c r="G420" s="1937" t="s">
        <v>760</v>
      </c>
      <c r="H420" s="1913">
        <v>0.3</v>
      </c>
      <c r="I420" s="224" t="s">
        <v>600</v>
      </c>
      <c r="J420" s="452"/>
      <c r="K420" s="453"/>
      <c r="L420" s="454">
        <v>0.5</v>
      </c>
      <c r="M420" s="455"/>
      <c r="N420" s="453"/>
      <c r="O420" s="454">
        <v>0.7</v>
      </c>
      <c r="P420" s="455"/>
      <c r="Q420" s="453"/>
      <c r="R420" s="454">
        <v>1</v>
      </c>
      <c r="S420" s="455"/>
      <c r="T420" s="453"/>
      <c r="U420" s="456">
        <v>1</v>
      </c>
      <c r="V420" s="215">
        <f>SUM(J420:L420)*H420</f>
        <v>0.15</v>
      </c>
      <c r="W420" s="216">
        <f>SUM(M420:O420)*H420</f>
        <v>0.21</v>
      </c>
      <c r="X420" s="216">
        <f>SUM(P420:R420)*H420</f>
        <v>0.3</v>
      </c>
      <c r="Y420" s="216">
        <f>SUM(S420:U420)*H420</f>
        <v>0.3</v>
      </c>
      <c r="Z420" s="217">
        <f t="shared" si="6"/>
        <v>0.3</v>
      </c>
      <c r="AA420" s="1916"/>
      <c r="AB420" s="575" t="s">
        <v>561</v>
      </c>
      <c r="AC420" s="1917">
        <v>55</v>
      </c>
      <c r="AD420" s="2120"/>
      <c r="AE420" s="2120"/>
    </row>
    <row r="421" spans="1:31" ht="24.95" customHeight="1" x14ac:dyDescent="0.2">
      <c r="A421" s="1766"/>
      <c r="B421" s="1922"/>
      <c r="C421" s="1924"/>
      <c r="D421" s="1938"/>
      <c r="E421" s="1938"/>
      <c r="F421" s="1938"/>
      <c r="G421" s="1919"/>
      <c r="H421" s="1914"/>
      <c r="I421" s="248" t="s">
        <v>601</v>
      </c>
      <c r="J421" s="467"/>
      <c r="K421" s="468"/>
      <c r="L421" s="469">
        <v>0.5</v>
      </c>
      <c r="M421" s="470"/>
      <c r="N421" s="468"/>
      <c r="O421" s="469"/>
      <c r="P421" s="470"/>
      <c r="Q421" s="468"/>
      <c r="R421" s="469"/>
      <c r="S421" s="470"/>
      <c r="T421" s="468"/>
      <c r="U421" s="471"/>
      <c r="V421" s="249">
        <f>SUM(J421:L421)*H420</f>
        <v>0.15</v>
      </c>
      <c r="W421" s="250">
        <f>SUM(M421:O421)*H420</f>
        <v>0</v>
      </c>
      <c r="X421" s="250">
        <f>SUM(P421:R421)*H420</f>
        <v>0</v>
      </c>
      <c r="Y421" s="250">
        <f>SUM(S421:U421)*H420</f>
        <v>0</v>
      </c>
      <c r="Z421" s="251">
        <f t="shared" si="6"/>
        <v>0.15</v>
      </c>
      <c r="AA421" s="1916"/>
      <c r="AB421" s="575" t="s">
        <v>561</v>
      </c>
      <c r="AC421" s="1918"/>
      <c r="AD421" s="2120"/>
      <c r="AE421" s="2120"/>
    </row>
    <row r="422" spans="1:31" ht="24.95" customHeight="1" x14ac:dyDescent="0.2">
      <c r="A422" s="1766"/>
      <c r="B422" s="1922"/>
      <c r="C422" s="1924"/>
      <c r="D422" s="1938"/>
      <c r="E422" s="1938"/>
      <c r="F422" s="1938"/>
      <c r="G422" s="1919" t="s">
        <v>761</v>
      </c>
      <c r="H422" s="1914">
        <v>0.4</v>
      </c>
      <c r="I422" s="593" t="s">
        <v>600</v>
      </c>
      <c r="J422" s="457"/>
      <c r="K422" s="458"/>
      <c r="L422" s="459">
        <v>0.5</v>
      </c>
      <c r="M422" s="460"/>
      <c r="N422" s="458"/>
      <c r="O422" s="459">
        <v>0.5</v>
      </c>
      <c r="P422" s="460"/>
      <c r="Q422" s="458"/>
      <c r="R422" s="459">
        <v>1</v>
      </c>
      <c r="S422" s="460"/>
      <c r="T422" s="458"/>
      <c r="U422" s="461">
        <v>1</v>
      </c>
      <c r="V422" s="218">
        <f>SUM(J422:L422)*H422</f>
        <v>0.2</v>
      </c>
      <c r="W422" s="219">
        <f>SUM(M422:O422)*H422</f>
        <v>0.2</v>
      </c>
      <c r="X422" s="219">
        <f>SUM(P422:R422)*H422</f>
        <v>0.4</v>
      </c>
      <c r="Y422" s="219">
        <f>SUM(S422:U422)*H422</f>
        <v>0.4</v>
      </c>
      <c r="Z422" s="220">
        <f t="shared" si="6"/>
        <v>0.4</v>
      </c>
      <c r="AA422" s="1916"/>
      <c r="AB422" s="575" t="s">
        <v>561</v>
      </c>
      <c r="AC422" s="1918"/>
      <c r="AD422" s="2120"/>
      <c r="AE422" s="2120"/>
    </row>
    <row r="423" spans="1:31" ht="24.95" customHeight="1" x14ac:dyDescent="0.2">
      <c r="A423" s="1766"/>
      <c r="B423" s="1922"/>
      <c r="C423" s="1924"/>
      <c r="D423" s="1938"/>
      <c r="E423" s="1938"/>
      <c r="F423" s="1938"/>
      <c r="G423" s="1919"/>
      <c r="H423" s="1914"/>
      <c r="I423" s="248" t="s">
        <v>601</v>
      </c>
      <c r="J423" s="467"/>
      <c r="K423" s="468"/>
      <c r="L423" s="469">
        <v>0.5</v>
      </c>
      <c r="M423" s="470"/>
      <c r="N423" s="468"/>
      <c r="O423" s="469"/>
      <c r="P423" s="470"/>
      <c r="Q423" s="468"/>
      <c r="R423" s="469"/>
      <c r="S423" s="470"/>
      <c r="T423" s="468"/>
      <c r="U423" s="471"/>
      <c r="V423" s="249">
        <f>SUM(J423:L423)*H422</f>
        <v>0.2</v>
      </c>
      <c r="W423" s="250">
        <f>SUM(M423:O423)*H422</f>
        <v>0</v>
      </c>
      <c r="X423" s="250">
        <f>SUM(P423:R423)*H422</f>
        <v>0</v>
      </c>
      <c r="Y423" s="250">
        <f>SUM(S423:U423)*H422</f>
        <v>0</v>
      </c>
      <c r="Z423" s="251">
        <f t="shared" si="6"/>
        <v>0.2</v>
      </c>
      <c r="AA423" s="1916"/>
      <c r="AB423" s="575" t="s">
        <v>561</v>
      </c>
      <c r="AC423" s="1918"/>
      <c r="AD423" s="2120"/>
      <c r="AE423" s="2120"/>
    </row>
    <row r="424" spans="1:31" ht="24.95" customHeight="1" x14ac:dyDescent="0.2">
      <c r="A424" s="1766"/>
      <c r="B424" s="1922"/>
      <c r="C424" s="1924"/>
      <c r="D424" s="1938"/>
      <c r="E424" s="1938"/>
      <c r="F424" s="1938"/>
      <c r="G424" s="1919" t="s">
        <v>762</v>
      </c>
      <c r="H424" s="1914">
        <v>0.3</v>
      </c>
      <c r="I424" s="593" t="s">
        <v>600</v>
      </c>
      <c r="J424" s="457"/>
      <c r="K424" s="458"/>
      <c r="L424" s="459"/>
      <c r="M424" s="460"/>
      <c r="N424" s="458"/>
      <c r="O424" s="459"/>
      <c r="P424" s="460"/>
      <c r="Q424" s="458"/>
      <c r="R424" s="459">
        <v>0.5</v>
      </c>
      <c r="S424" s="460"/>
      <c r="T424" s="458"/>
      <c r="U424" s="461">
        <v>1</v>
      </c>
      <c r="V424" s="218">
        <f>SUM(J424:L424)*H424</f>
        <v>0</v>
      </c>
      <c r="W424" s="219">
        <f>SUM(M424:O424)*H424</f>
        <v>0</v>
      </c>
      <c r="X424" s="219">
        <f>SUM(P424:R424)*H424</f>
        <v>0.15</v>
      </c>
      <c r="Y424" s="219">
        <f>SUM(S424:U424)*H424</f>
        <v>0.3</v>
      </c>
      <c r="Z424" s="220">
        <f t="shared" si="6"/>
        <v>0.3</v>
      </c>
      <c r="AA424" s="1916"/>
      <c r="AB424" s="575" t="s">
        <v>561</v>
      </c>
      <c r="AC424" s="1918"/>
      <c r="AD424" s="2120"/>
      <c r="AE424" s="2120"/>
    </row>
    <row r="425" spans="1:31" ht="24.95" customHeight="1" thickBot="1" x14ac:dyDescent="0.25">
      <c r="A425" s="1766"/>
      <c r="B425" s="1922"/>
      <c r="C425" s="1924"/>
      <c r="D425" s="1939"/>
      <c r="E425" s="1939"/>
      <c r="F425" s="1939"/>
      <c r="G425" s="1920"/>
      <c r="H425" s="1930"/>
      <c r="I425" s="252" t="s">
        <v>601</v>
      </c>
      <c r="J425" s="472"/>
      <c r="K425" s="473"/>
      <c r="L425" s="474"/>
      <c r="M425" s="475"/>
      <c r="N425" s="473"/>
      <c r="O425" s="474"/>
      <c r="P425" s="475"/>
      <c r="Q425" s="473"/>
      <c r="R425" s="474"/>
      <c r="S425" s="475"/>
      <c r="T425" s="473"/>
      <c r="U425" s="476"/>
      <c r="V425" s="256">
        <f>SUM(J425:L425)*H424</f>
        <v>0</v>
      </c>
      <c r="W425" s="257">
        <f>SUM(M425:O425)*H424</f>
        <v>0</v>
      </c>
      <c r="X425" s="257">
        <f>SUM(P425:R425)*H424</f>
        <v>0</v>
      </c>
      <c r="Y425" s="257">
        <f>SUM(S425:U425)*H424</f>
        <v>0</v>
      </c>
      <c r="Z425" s="258">
        <f t="shared" si="6"/>
        <v>0</v>
      </c>
      <c r="AA425" s="1916"/>
      <c r="AB425" s="575" t="s">
        <v>561</v>
      </c>
      <c r="AC425" s="1918"/>
      <c r="AD425" s="2120"/>
      <c r="AE425" s="2120"/>
    </row>
    <row r="426" spans="1:31" ht="24.95" customHeight="1" x14ac:dyDescent="0.2">
      <c r="A426" s="1766"/>
      <c r="B426" s="1922"/>
      <c r="C426" s="1923" t="s">
        <v>35</v>
      </c>
      <c r="D426" s="1929" t="s">
        <v>765</v>
      </c>
      <c r="E426" s="1929" t="s">
        <v>766</v>
      </c>
      <c r="F426" s="1929" t="s">
        <v>768</v>
      </c>
      <c r="G426" s="1937" t="s">
        <v>769</v>
      </c>
      <c r="H426" s="1936">
        <v>0.5</v>
      </c>
      <c r="I426" s="224" t="s">
        <v>600</v>
      </c>
      <c r="J426" s="452"/>
      <c r="K426" s="453"/>
      <c r="L426" s="454">
        <v>0.9</v>
      </c>
      <c r="M426" s="455"/>
      <c r="N426" s="453"/>
      <c r="O426" s="454">
        <v>1</v>
      </c>
      <c r="P426" s="455"/>
      <c r="Q426" s="453"/>
      <c r="R426" s="454">
        <v>1</v>
      </c>
      <c r="S426" s="455"/>
      <c r="T426" s="453"/>
      <c r="U426" s="456">
        <v>1</v>
      </c>
      <c r="V426" s="215">
        <f>SUM(J426:L426)*H426</f>
        <v>0.45</v>
      </c>
      <c r="W426" s="216">
        <f>SUM(M426:O426)*H426</f>
        <v>0.5</v>
      </c>
      <c r="X426" s="216">
        <f>SUM(P426:R426)*H426</f>
        <v>0.5</v>
      </c>
      <c r="Y426" s="216">
        <f>SUM(S426:U426)*H426</f>
        <v>0.5</v>
      </c>
      <c r="Z426" s="217">
        <f t="shared" si="6"/>
        <v>0.5</v>
      </c>
      <c r="AA426" s="1916"/>
      <c r="AB426" s="575" t="s">
        <v>561</v>
      </c>
      <c r="AC426" s="1917">
        <v>56</v>
      </c>
      <c r="AD426" s="2120"/>
      <c r="AE426" s="2120"/>
    </row>
    <row r="427" spans="1:31" ht="24.95" customHeight="1" x14ac:dyDescent="0.2">
      <c r="A427" s="1766"/>
      <c r="B427" s="1922"/>
      <c r="C427" s="1924"/>
      <c r="D427" s="1929"/>
      <c r="E427" s="1929"/>
      <c r="F427" s="1929"/>
      <c r="G427" s="1919"/>
      <c r="H427" s="1932"/>
      <c r="I427" s="248" t="s">
        <v>601</v>
      </c>
      <c r="J427" s="467"/>
      <c r="K427" s="468"/>
      <c r="L427" s="469">
        <v>0.9</v>
      </c>
      <c r="M427" s="470"/>
      <c r="N427" s="468"/>
      <c r="O427" s="469"/>
      <c r="P427" s="470"/>
      <c r="Q427" s="468"/>
      <c r="R427" s="469"/>
      <c r="S427" s="470"/>
      <c r="T427" s="468"/>
      <c r="U427" s="471"/>
      <c r="V427" s="249">
        <f>SUM(J427:L427)*H426</f>
        <v>0.45</v>
      </c>
      <c r="W427" s="250">
        <f>SUM(M427:O427)*H426</f>
        <v>0</v>
      </c>
      <c r="X427" s="250">
        <f>SUM(P427:R427)*H426</f>
        <v>0</v>
      </c>
      <c r="Y427" s="250">
        <f>SUM(S427:U427)*H426</f>
        <v>0</v>
      </c>
      <c r="Z427" s="251">
        <f t="shared" si="6"/>
        <v>0.45</v>
      </c>
      <c r="AA427" s="1916"/>
      <c r="AB427" s="575" t="s">
        <v>561</v>
      </c>
      <c r="AC427" s="1918"/>
      <c r="AD427" s="2120"/>
      <c r="AE427" s="2120"/>
    </row>
    <row r="428" spans="1:31" ht="24.95" customHeight="1" x14ac:dyDescent="0.2">
      <c r="A428" s="1766"/>
      <c r="B428" s="1922"/>
      <c r="C428" s="1924"/>
      <c r="D428" s="1929"/>
      <c r="E428" s="1929"/>
      <c r="F428" s="1929"/>
      <c r="G428" s="1919" t="s">
        <v>770</v>
      </c>
      <c r="H428" s="1932">
        <v>0.5</v>
      </c>
      <c r="I428" s="593" t="s">
        <v>600</v>
      </c>
      <c r="J428" s="457"/>
      <c r="K428" s="458"/>
      <c r="L428" s="459">
        <v>0.9</v>
      </c>
      <c r="M428" s="460"/>
      <c r="N428" s="458"/>
      <c r="O428" s="459">
        <v>1</v>
      </c>
      <c r="P428" s="460"/>
      <c r="Q428" s="458"/>
      <c r="R428" s="459">
        <v>1</v>
      </c>
      <c r="S428" s="460"/>
      <c r="T428" s="458"/>
      <c r="U428" s="461">
        <v>1</v>
      </c>
      <c r="V428" s="218">
        <f>SUM(J428:L428)*H428</f>
        <v>0.45</v>
      </c>
      <c r="W428" s="219">
        <f>SUM(M428:O428)*H428</f>
        <v>0.5</v>
      </c>
      <c r="X428" s="219">
        <f>SUM(P428:R428)*H428</f>
        <v>0.5</v>
      </c>
      <c r="Y428" s="219">
        <f>SUM(S428:U428)*H428</f>
        <v>0.5</v>
      </c>
      <c r="Z428" s="220">
        <f t="shared" si="6"/>
        <v>0.5</v>
      </c>
      <c r="AA428" s="1916"/>
      <c r="AB428" s="575" t="s">
        <v>561</v>
      </c>
      <c r="AC428" s="1918"/>
      <c r="AD428" s="2120"/>
      <c r="AE428" s="2120"/>
    </row>
    <row r="429" spans="1:31" ht="24.95" customHeight="1" thickBot="1" x14ac:dyDescent="0.25">
      <c r="A429" s="1766"/>
      <c r="B429" s="1922"/>
      <c r="C429" s="1924"/>
      <c r="D429" s="1929"/>
      <c r="E429" s="1929"/>
      <c r="F429" s="1929"/>
      <c r="G429" s="1931"/>
      <c r="H429" s="1933"/>
      <c r="I429" s="252" t="s">
        <v>601</v>
      </c>
      <c r="J429" s="472"/>
      <c r="K429" s="473"/>
      <c r="L429" s="474">
        <v>0.9</v>
      </c>
      <c r="M429" s="475"/>
      <c r="N429" s="473"/>
      <c r="O429" s="474"/>
      <c r="P429" s="475"/>
      <c r="Q429" s="473"/>
      <c r="R429" s="474"/>
      <c r="S429" s="475"/>
      <c r="T429" s="473"/>
      <c r="U429" s="476"/>
      <c r="V429" s="256">
        <f>SUM(J429:L429)*H428</f>
        <v>0.45</v>
      </c>
      <c r="W429" s="257">
        <f>SUM(M429:O429)*H428</f>
        <v>0</v>
      </c>
      <c r="X429" s="257">
        <f>SUM(P429:R429)*H428</f>
        <v>0</v>
      </c>
      <c r="Y429" s="257">
        <f>SUM(S429:U429)*H428</f>
        <v>0</v>
      </c>
      <c r="Z429" s="258">
        <f t="shared" si="6"/>
        <v>0.45</v>
      </c>
      <c r="AA429" s="1916"/>
      <c r="AB429" s="575" t="s">
        <v>561</v>
      </c>
      <c r="AC429" s="1918"/>
      <c r="AD429" s="2120"/>
      <c r="AE429" s="2120"/>
    </row>
    <row r="430" spans="1:31" ht="24.95" customHeight="1" x14ac:dyDescent="0.2">
      <c r="A430" s="1766"/>
      <c r="B430" s="1922"/>
      <c r="C430" s="1924"/>
      <c r="D430" s="1934" t="s">
        <v>764</v>
      </c>
      <c r="E430" s="1934" t="s">
        <v>767</v>
      </c>
      <c r="F430" s="1934" t="s">
        <v>969</v>
      </c>
      <c r="G430" s="1927" t="s">
        <v>771</v>
      </c>
      <c r="H430" s="1936">
        <v>0.33</v>
      </c>
      <c r="I430" s="224" t="s">
        <v>600</v>
      </c>
      <c r="J430" s="452"/>
      <c r="K430" s="453"/>
      <c r="L430" s="454">
        <v>0.5</v>
      </c>
      <c r="M430" s="455"/>
      <c r="N430" s="453"/>
      <c r="O430" s="454">
        <v>1</v>
      </c>
      <c r="P430" s="455"/>
      <c r="Q430" s="453"/>
      <c r="R430" s="454">
        <v>1</v>
      </c>
      <c r="S430" s="455"/>
      <c r="T430" s="453"/>
      <c r="U430" s="456">
        <v>1</v>
      </c>
      <c r="V430" s="215">
        <f>SUM(J430:L430)*H430</f>
        <v>0.16500000000000001</v>
      </c>
      <c r="W430" s="216">
        <f>SUM(M430:O430)*H430</f>
        <v>0.33</v>
      </c>
      <c r="X430" s="216">
        <f>SUM(P430:R430)*H430</f>
        <v>0.33</v>
      </c>
      <c r="Y430" s="216">
        <f>SUM(S430:U430)*H430</f>
        <v>0.33</v>
      </c>
      <c r="Z430" s="217">
        <f t="shared" si="6"/>
        <v>0.33</v>
      </c>
      <c r="AA430" s="1916"/>
      <c r="AB430" s="575" t="s">
        <v>561</v>
      </c>
      <c r="AC430" s="1917">
        <v>57</v>
      </c>
      <c r="AD430" s="2120"/>
      <c r="AE430" s="2120"/>
    </row>
    <row r="431" spans="1:31" ht="24.95" customHeight="1" x14ac:dyDescent="0.2">
      <c r="A431" s="1766"/>
      <c r="B431" s="1922"/>
      <c r="C431" s="1924"/>
      <c r="D431" s="1935"/>
      <c r="E431" s="1935"/>
      <c r="F431" s="1935"/>
      <c r="G431" s="1919"/>
      <c r="H431" s="1932"/>
      <c r="I431" s="248" t="s">
        <v>601</v>
      </c>
      <c r="J431" s="467"/>
      <c r="K431" s="468"/>
      <c r="L431" s="469">
        <v>0.5</v>
      </c>
      <c r="M431" s="470"/>
      <c r="N431" s="468"/>
      <c r="O431" s="469"/>
      <c r="P431" s="470"/>
      <c r="Q431" s="468"/>
      <c r="R431" s="469"/>
      <c r="S431" s="470"/>
      <c r="T431" s="468"/>
      <c r="U431" s="471"/>
      <c r="V431" s="249">
        <f>SUM(J431:L431)*H430</f>
        <v>0.16500000000000001</v>
      </c>
      <c r="W431" s="250">
        <f>SUM(M431:O431)*H430</f>
        <v>0</v>
      </c>
      <c r="X431" s="250">
        <f>SUM(P431:R431)*H430</f>
        <v>0</v>
      </c>
      <c r="Y431" s="250">
        <f>SUM(S431:U431)*H430</f>
        <v>0</v>
      </c>
      <c r="Z431" s="251">
        <f t="shared" si="6"/>
        <v>0.16500000000000001</v>
      </c>
      <c r="AA431" s="1916"/>
      <c r="AB431" s="575" t="s">
        <v>561</v>
      </c>
      <c r="AC431" s="1918"/>
      <c r="AD431" s="2120"/>
      <c r="AE431" s="2120"/>
    </row>
    <row r="432" spans="1:31" ht="24.95" customHeight="1" x14ac:dyDescent="0.2">
      <c r="A432" s="1766"/>
      <c r="B432" s="1922"/>
      <c r="C432" s="1924"/>
      <c r="D432" s="1935"/>
      <c r="E432" s="1935"/>
      <c r="F432" s="1935"/>
      <c r="G432" s="1919" t="s">
        <v>772</v>
      </c>
      <c r="H432" s="1932">
        <v>0.33</v>
      </c>
      <c r="I432" s="593" t="s">
        <v>600</v>
      </c>
      <c r="J432" s="457"/>
      <c r="K432" s="458"/>
      <c r="L432" s="459"/>
      <c r="M432" s="460"/>
      <c r="N432" s="458"/>
      <c r="O432" s="459">
        <v>0.5</v>
      </c>
      <c r="P432" s="460"/>
      <c r="Q432" s="458"/>
      <c r="R432" s="459">
        <v>1</v>
      </c>
      <c r="S432" s="460"/>
      <c r="T432" s="458"/>
      <c r="U432" s="461">
        <v>1</v>
      </c>
      <c r="V432" s="218">
        <f>SUM(J432:L432)*H432</f>
        <v>0</v>
      </c>
      <c r="W432" s="219">
        <f>SUM(M432:O432)*H432</f>
        <v>0.16500000000000001</v>
      </c>
      <c r="X432" s="219">
        <f>SUM(P432:R432)*H432</f>
        <v>0.33</v>
      </c>
      <c r="Y432" s="219">
        <f>SUM(S432:U432)*H432</f>
        <v>0.33</v>
      </c>
      <c r="Z432" s="220">
        <f t="shared" si="6"/>
        <v>0.33</v>
      </c>
      <c r="AA432" s="1916"/>
      <c r="AB432" s="575" t="s">
        <v>561</v>
      </c>
      <c r="AC432" s="1918"/>
      <c r="AD432" s="2120"/>
      <c r="AE432" s="2120"/>
    </row>
    <row r="433" spans="1:31" ht="24.95" customHeight="1" x14ac:dyDescent="0.2">
      <c r="A433" s="1766"/>
      <c r="B433" s="1922"/>
      <c r="C433" s="1924"/>
      <c r="D433" s="1935"/>
      <c r="E433" s="1935"/>
      <c r="F433" s="1935"/>
      <c r="G433" s="1919"/>
      <c r="H433" s="1932"/>
      <c r="I433" s="248" t="s">
        <v>601</v>
      </c>
      <c r="J433" s="467"/>
      <c r="K433" s="468"/>
      <c r="L433" s="469"/>
      <c r="M433" s="470"/>
      <c r="N433" s="468"/>
      <c r="O433" s="469"/>
      <c r="P433" s="470"/>
      <c r="Q433" s="468"/>
      <c r="R433" s="469"/>
      <c r="S433" s="470"/>
      <c r="T433" s="468"/>
      <c r="U433" s="471"/>
      <c r="V433" s="249">
        <f>SUM(J433:L433)*H432</f>
        <v>0</v>
      </c>
      <c r="W433" s="250">
        <f>SUM(M433:O433)*H432</f>
        <v>0</v>
      </c>
      <c r="X433" s="250">
        <f>SUM(P433:R433)*H432</f>
        <v>0</v>
      </c>
      <c r="Y433" s="250">
        <f>SUM(S433:U433)*H432</f>
        <v>0</v>
      </c>
      <c r="Z433" s="251">
        <f t="shared" si="6"/>
        <v>0</v>
      </c>
      <c r="AA433" s="1916"/>
      <c r="AB433" s="575" t="s">
        <v>561</v>
      </c>
      <c r="AC433" s="1918"/>
      <c r="AD433" s="2120"/>
      <c r="AE433" s="2120"/>
    </row>
    <row r="434" spans="1:31" ht="24.95" customHeight="1" x14ac:dyDescent="0.2">
      <c r="A434" s="1766"/>
      <c r="B434" s="1922"/>
      <c r="C434" s="1924"/>
      <c r="D434" s="1935"/>
      <c r="E434" s="1935"/>
      <c r="F434" s="1935"/>
      <c r="G434" s="1919" t="s">
        <v>773</v>
      </c>
      <c r="H434" s="1932">
        <v>0.34</v>
      </c>
      <c r="I434" s="593" t="s">
        <v>600</v>
      </c>
      <c r="J434" s="457"/>
      <c r="K434" s="458"/>
      <c r="L434" s="459"/>
      <c r="M434" s="460"/>
      <c r="N434" s="458"/>
      <c r="O434" s="459"/>
      <c r="P434" s="460"/>
      <c r="Q434" s="458"/>
      <c r="R434" s="459">
        <v>0.5</v>
      </c>
      <c r="S434" s="460"/>
      <c r="T434" s="458"/>
      <c r="U434" s="461">
        <v>1</v>
      </c>
      <c r="V434" s="218">
        <f>SUM(J434:L434)*H434</f>
        <v>0</v>
      </c>
      <c r="W434" s="219">
        <f>SUM(M434:O434)*H434</f>
        <v>0</v>
      </c>
      <c r="X434" s="219">
        <f>SUM(P434:R434)*H434</f>
        <v>0.17</v>
      </c>
      <c r="Y434" s="219">
        <f>SUM(S434:U434)*H434</f>
        <v>0.34</v>
      </c>
      <c r="Z434" s="220">
        <f t="shared" si="6"/>
        <v>0.34</v>
      </c>
      <c r="AA434" s="1916"/>
      <c r="AB434" s="575" t="s">
        <v>561</v>
      </c>
      <c r="AC434" s="1918"/>
      <c r="AD434" s="2120"/>
      <c r="AE434" s="2120"/>
    </row>
    <row r="435" spans="1:31" ht="24.95" customHeight="1" thickBot="1" x14ac:dyDescent="0.25">
      <c r="A435" s="1766"/>
      <c r="B435" s="1922"/>
      <c r="C435" s="1924"/>
      <c r="D435" s="1935"/>
      <c r="E435" s="1935"/>
      <c r="F435" s="1935"/>
      <c r="G435" s="1931"/>
      <c r="H435" s="1933"/>
      <c r="I435" s="252" t="s">
        <v>601</v>
      </c>
      <c r="J435" s="472"/>
      <c r="K435" s="473"/>
      <c r="L435" s="474"/>
      <c r="M435" s="475"/>
      <c r="N435" s="473"/>
      <c r="O435" s="474"/>
      <c r="P435" s="475"/>
      <c r="Q435" s="473"/>
      <c r="R435" s="474"/>
      <c r="S435" s="475"/>
      <c r="T435" s="473"/>
      <c r="U435" s="476"/>
      <c r="V435" s="256">
        <f>SUM(J435:L435)*H434</f>
        <v>0</v>
      </c>
      <c r="W435" s="257">
        <f>SUM(M435:O435)*H434</f>
        <v>0</v>
      </c>
      <c r="X435" s="257">
        <f>SUM(P435:R435)*H434</f>
        <v>0</v>
      </c>
      <c r="Y435" s="257">
        <f>SUM(S435:U435)*H434</f>
        <v>0</v>
      </c>
      <c r="Z435" s="258">
        <f t="shared" si="6"/>
        <v>0</v>
      </c>
      <c r="AA435" s="1916"/>
      <c r="AB435" s="575" t="s">
        <v>561</v>
      </c>
      <c r="AC435" s="1918"/>
      <c r="AD435" s="2120"/>
      <c r="AE435" s="2120"/>
    </row>
    <row r="436" spans="1:31" ht="24.95" customHeight="1" x14ac:dyDescent="0.2">
      <c r="A436" s="1766"/>
      <c r="B436" s="1922"/>
      <c r="C436" s="1924"/>
      <c r="D436" s="1928" t="s">
        <v>109</v>
      </c>
      <c r="E436" s="1928" t="s">
        <v>110</v>
      </c>
      <c r="F436" s="1928" t="s">
        <v>270</v>
      </c>
      <c r="G436" s="1927" t="s">
        <v>774</v>
      </c>
      <c r="H436" s="1913">
        <v>0.2</v>
      </c>
      <c r="I436" s="224" t="s">
        <v>600</v>
      </c>
      <c r="J436" s="452"/>
      <c r="K436" s="453"/>
      <c r="L436" s="454">
        <v>1</v>
      </c>
      <c r="M436" s="455"/>
      <c r="N436" s="453"/>
      <c r="O436" s="454">
        <v>1</v>
      </c>
      <c r="P436" s="455"/>
      <c r="Q436" s="453"/>
      <c r="R436" s="454">
        <v>1</v>
      </c>
      <c r="S436" s="455"/>
      <c r="T436" s="453"/>
      <c r="U436" s="456">
        <v>1</v>
      </c>
      <c r="V436" s="215">
        <f>SUM(J436:L436)*H436</f>
        <v>0.2</v>
      </c>
      <c r="W436" s="216">
        <f>SUM(M436:O436)*H436</f>
        <v>0.2</v>
      </c>
      <c r="X436" s="216">
        <f>SUM(P436:R436)*H436</f>
        <v>0.2</v>
      </c>
      <c r="Y436" s="216">
        <f>SUM(S436:U436)*H436</f>
        <v>0.2</v>
      </c>
      <c r="Z436" s="217">
        <f t="shared" si="6"/>
        <v>0.2</v>
      </c>
      <c r="AA436" s="1916"/>
      <c r="AB436" s="575" t="s">
        <v>561</v>
      </c>
      <c r="AC436" s="1917">
        <v>58</v>
      </c>
      <c r="AD436" s="2120"/>
      <c r="AE436" s="2120"/>
    </row>
    <row r="437" spans="1:31" ht="24.95" customHeight="1" x14ac:dyDescent="0.2">
      <c r="A437" s="1766"/>
      <c r="B437" s="1922"/>
      <c r="C437" s="1924"/>
      <c r="D437" s="1929"/>
      <c r="E437" s="1929"/>
      <c r="F437" s="1929"/>
      <c r="G437" s="1919"/>
      <c r="H437" s="1914"/>
      <c r="I437" s="248" t="s">
        <v>601</v>
      </c>
      <c r="J437" s="467"/>
      <c r="K437" s="468"/>
      <c r="L437" s="469">
        <v>1</v>
      </c>
      <c r="M437" s="470"/>
      <c r="N437" s="468"/>
      <c r="O437" s="469"/>
      <c r="P437" s="470"/>
      <c r="Q437" s="468"/>
      <c r="R437" s="469"/>
      <c r="S437" s="470"/>
      <c r="T437" s="468"/>
      <c r="U437" s="471"/>
      <c r="V437" s="249">
        <f>SUM(J437:L437)*H436</f>
        <v>0.2</v>
      </c>
      <c r="W437" s="250">
        <f>SUM(M437:O437)*H436</f>
        <v>0</v>
      </c>
      <c r="X437" s="250">
        <f>SUM(P437:R437)*H436</f>
        <v>0</v>
      </c>
      <c r="Y437" s="250">
        <f>SUM(S437:U437)*H436</f>
        <v>0</v>
      </c>
      <c r="Z437" s="251">
        <f t="shared" si="6"/>
        <v>0.2</v>
      </c>
      <c r="AA437" s="1916"/>
      <c r="AB437" s="575" t="s">
        <v>561</v>
      </c>
      <c r="AC437" s="1918"/>
      <c r="AD437" s="2120"/>
      <c r="AE437" s="2120"/>
    </row>
    <row r="438" spans="1:31" ht="24.95" customHeight="1" x14ac:dyDescent="0.2">
      <c r="A438" s="1766"/>
      <c r="B438" s="1922"/>
      <c r="C438" s="1924"/>
      <c r="D438" s="1929"/>
      <c r="E438" s="1929"/>
      <c r="F438" s="1929"/>
      <c r="G438" s="1919" t="s">
        <v>775</v>
      </c>
      <c r="H438" s="1914">
        <v>0.4</v>
      </c>
      <c r="I438" s="593" t="s">
        <v>600</v>
      </c>
      <c r="J438" s="457"/>
      <c r="K438" s="458"/>
      <c r="L438" s="459">
        <v>1</v>
      </c>
      <c r="M438" s="460"/>
      <c r="N438" s="458"/>
      <c r="O438" s="459">
        <v>1</v>
      </c>
      <c r="P438" s="460"/>
      <c r="Q438" s="458"/>
      <c r="R438" s="459">
        <v>1</v>
      </c>
      <c r="S438" s="460"/>
      <c r="T438" s="458"/>
      <c r="U438" s="461">
        <v>1</v>
      </c>
      <c r="V438" s="218">
        <f>SUM(J438:L438)*H438</f>
        <v>0.4</v>
      </c>
      <c r="W438" s="219">
        <f>SUM(M438:O438)*H438</f>
        <v>0.4</v>
      </c>
      <c r="X438" s="219">
        <f>SUM(P438:R438)*H438</f>
        <v>0.4</v>
      </c>
      <c r="Y438" s="219">
        <f>SUM(S438:U438)*H438</f>
        <v>0.4</v>
      </c>
      <c r="Z438" s="220">
        <f t="shared" si="6"/>
        <v>0.4</v>
      </c>
      <c r="AA438" s="1916"/>
      <c r="AB438" s="575" t="s">
        <v>561</v>
      </c>
      <c r="AC438" s="1918"/>
      <c r="AD438" s="2120"/>
      <c r="AE438" s="2120"/>
    </row>
    <row r="439" spans="1:31" ht="24.95" customHeight="1" x14ac:dyDescent="0.2">
      <c r="A439" s="1766"/>
      <c r="B439" s="1922"/>
      <c r="C439" s="1924"/>
      <c r="D439" s="1929"/>
      <c r="E439" s="1929"/>
      <c r="F439" s="1929"/>
      <c r="G439" s="1919"/>
      <c r="H439" s="1914"/>
      <c r="I439" s="248" t="s">
        <v>601</v>
      </c>
      <c r="J439" s="467"/>
      <c r="K439" s="468"/>
      <c r="L439" s="469">
        <v>1</v>
      </c>
      <c r="M439" s="470"/>
      <c r="N439" s="468"/>
      <c r="O439" s="469"/>
      <c r="P439" s="470"/>
      <c r="Q439" s="468"/>
      <c r="R439" s="469"/>
      <c r="S439" s="470"/>
      <c r="T439" s="468"/>
      <c r="U439" s="471"/>
      <c r="V439" s="249">
        <f>SUM(J439:L439)*H438</f>
        <v>0.4</v>
      </c>
      <c r="W439" s="250">
        <f>SUM(M439:O439)*H438</f>
        <v>0</v>
      </c>
      <c r="X439" s="250">
        <f>SUM(P439:R439)*H438</f>
        <v>0</v>
      </c>
      <c r="Y439" s="250">
        <f>SUM(S439:U439)*H438</f>
        <v>0</v>
      </c>
      <c r="Z439" s="251">
        <f t="shared" si="6"/>
        <v>0.4</v>
      </c>
      <c r="AA439" s="1916"/>
      <c r="AB439" s="575" t="s">
        <v>561</v>
      </c>
      <c r="AC439" s="1918"/>
      <c r="AD439" s="2120"/>
      <c r="AE439" s="2120"/>
    </row>
    <row r="440" spans="1:31" ht="24.95" customHeight="1" x14ac:dyDescent="0.2">
      <c r="A440" s="1766"/>
      <c r="B440" s="1922"/>
      <c r="C440" s="1924"/>
      <c r="D440" s="1929"/>
      <c r="E440" s="1929"/>
      <c r="F440" s="1929"/>
      <c r="G440" s="1919" t="s">
        <v>776</v>
      </c>
      <c r="H440" s="1914">
        <v>0.3</v>
      </c>
      <c r="I440" s="593" t="s">
        <v>600</v>
      </c>
      <c r="J440" s="457"/>
      <c r="K440" s="458"/>
      <c r="L440" s="459">
        <v>0.5</v>
      </c>
      <c r="M440" s="460"/>
      <c r="N440" s="458"/>
      <c r="O440" s="459">
        <v>1</v>
      </c>
      <c r="P440" s="460"/>
      <c r="Q440" s="458"/>
      <c r="R440" s="459">
        <v>1</v>
      </c>
      <c r="S440" s="460"/>
      <c r="T440" s="458"/>
      <c r="U440" s="461">
        <v>1</v>
      </c>
      <c r="V440" s="218">
        <f>SUM(J440:L440)*H440</f>
        <v>0.15</v>
      </c>
      <c r="W440" s="219">
        <f>SUM(M440:O440)*H440</f>
        <v>0.3</v>
      </c>
      <c r="X440" s="219">
        <f>SUM(P440:R440)*H440</f>
        <v>0.3</v>
      </c>
      <c r="Y440" s="219">
        <f>SUM(S440:U440)*H440</f>
        <v>0.3</v>
      </c>
      <c r="Z440" s="220">
        <f t="shared" si="6"/>
        <v>0.3</v>
      </c>
      <c r="AA440" s="1916"/>
      <c r="AB440" s="575" t="s">
        <v>561</v>
      </c>
      <c r="AC440" s="1918"/>
      <c r="AD440" s="2120"/>
      <c r="AE440" s="2120"/>
    </row>
    <row r="441" spans="1:31" ht="24.95" customHeight="1" x14ac:dyDescent="0.2">
      <c r="A441" s="1766"/>
      <c r="B441" s="1922"/>
      <c r="C441" s="1924"/>
      <c r="D441" s="1929"/>
      <c r="E441" s="1929"/>
      <c r="F441" s="1929"/>
      <c r="G441" s="1919"/>
      <c r="H441" s="1914"/>
      <c r="I441" s="248" t="s">
        <v>601</v>
      </c>
      <c r="J441" s="467"/>
      <c r="K441" s="468"/>
      <c r="L441" s="469">
        <v>0.5</v>
      </c>
      <c r="M441" s="470"/>
      <c r="N441" s="468"/>
      <c r="O441" s="469"/>
      <c r="P441" s="470"/>
      <c r="Q441" s="468"/>
      <c r="R441" s="469"/>
      <c r="S441" s="470"/>
      <c r="T441" s="468"/>
      <c r="U441" s="471"/>
      <c r="V441" s="270">
        <f>SUM(J441:L441)*H440</f>
        <v>0.15</v>
      </c>
      <c r="W441" s="271">
        <f>SUM(M441:O441)*H440</f>
        <v>0</v>
      </c>
      <c r="X441" s="271">
        <f>SUM(P441:R441)*H440</f>
        <v>0</v>
      </c>
      <c r="Y441" s="271">
        <f>SUM(S441:U441)*H440</f>
        <v>0</v>
      </c>
      <c r="Z441" s="272">
        <f t="shared" si="6"/>
        <v>0.15</v>
      </c>
      <c r="AA441" s="1916"/>
      <c r="AB441" s="575" t="s">
        <v>561</v>
      </c>
      <c r="AC441" s="1918"/>
      <c r="AD441" s="2120"/>
      <c r="AE441" s="2120"/>
    </row>
    <row r="442" spans="1:31" ht="24.95" customHeight="1" x14ac:dyDescent="0.2">
      <c r="A442" s="1766"/>
      <c r="B442" s="1922"/>
      <c r="C442" s="1924"/>
      <c r="D442" s="1929"/>
      <c r="E442" s="1929"/>
      <c r="F442" s="1929"/>
      <c r="G442" s="1919" t="s">
        <v>777</v>
      </c>
      <c r="H442" s="1914">
        <v>0.1</v>
      </c>
      <c r="I442" s="593" t="s">
        <v>600</v>
      </c>
      <c r="J442" s="457"/>
      <c r="K442" s="458"/>
      <c r="L442" s="459"/>
      <c r="M442" s="460"/>
      <c r="N442" s="458"/>
      <c r="O442" s="459"/>
      <c r="P442" s="460"/>
      <c r="Q442" s="458"/>
      <c r="R442" s="459">
        <v>1</v>
      </c>
      <c r="S442" s="460"/>
      <c r="T442" s="458"/>
      <c r="U442" s="461">
        <v>1</v>
      </c>
      <c r="V442" s="218">
        <f>SUM(J442:L442)*H442</f>
        <v>0</v>
      </c>
      <c r="W442" s="219">
        <f>SUM(M442:O442)*H442</f>
        <v>0</v>
      </c>
      <c r="X442" s="219">
        <f>SUM(P442:R442)*H442</f>
        <v>0.1</v>
      </c>
      <c r="Y442" s="219">
        <f>SUM(S442:U442)*H442</f>
        <v>0.1</v>
      </c>
      <c r="Z442" s="220">
        <f t="shared" si="6"/>
        <v>0.1</v>
      </c>
      <c r="AA442" s="1916"/>
      <c r="AB442" s="575" t="s">
        <v>561</v>
      </c>
      <c r="AC442" s="1918"/>
      <c r="AD442" s="2120"/>
      <c r="AE442" s="2120"/>
    </row>
    <row r="443" spans="1:31" ht="24.95" customHeight="1" thickBot="1" x14ac:dyDescent="0.25">
      <c r="A443" s="1766"/>
      <c r="B443" s="1922"/>
      <c r="C443" s="1924"/>
      <c r="D443" s="1929"/>
      <c r="E443" s="1929"/>
      <c r="F443" s="1929"/>
      <c r="G443" s="1931"/>
      <c r="H443" s="1930"/>
      <c r="I443" s="252" t="s">
        <v>601</v>
      </c>
      <c r="J443" s="472"/>
      <c r="K443" s="473"/>
      <c r="L443" s="474"/>
      <c r="M443" s="475"/>
      <c r="N443" s="473"/>
      <c r="O443" s="474"/>
      <c r="P443" s="475"/>
      <c r="Q443" s="473"/>
      <c r="R443" s="474"/>
      <c r="S443" s="475"/>
      <c r="T443" s="473"/>
      <c r="U443" s="476"/>
      <c r="V443" s="256">
        <f>SUM(J443:L443)*H442</f>
        <v>0</v>
      </c>
      <c r="W443" s="257">
        <f>SUM(M443:O443)*H442</f>
        <v>0</v>
      </c>
      <c r="X443" s="257">
        <f>SUM(P443:R443)*H442</f>
        <v>0</v>
      </c>
      <c r="Y443" s="257">
        <f>SUM(S443:U443)*H442</f>
        <v>0</v>
      </c>
      <c r="Z443" s="258">
        <f t="shared" si="6"/>
        <v>0</v>
      </c>
      <c r="AA443" s="1916"/>
      <c r="AB443" s="575" t="s">
        <v>561</v>
      </c>
      <c r="AC443" s="1918"/>
      <c r="AD443" s="2120"/>
      <c r="AE443" s="2120"/>
    </row>
    <row r="444" spans="1:31" ht="24.95" customHeight="1" x14ac:dyDescent="0.2">
      <c r="A444" s="1766"/>
      <c r="B444" s="1922"/>
      <c r="C444" s="1940" t="s">
        <v>459</v>
      </c>
      <c r="D444" s="1940" t="s">
        <v>271</v>
      </c>
      <c r="E444" s="1940" t="s">
        <v>271</v>
      </c>
      <c r="F444" s="1940" t="s">
        <v>271</v>
      </c>
      <c r="G444" s="1927" t="s">
        <v>778</v>
      </c>
      <c r="H444" s="1913">
        <v>0.3</v>
      </c>
      <c r="I444" s="224" t="s">
        <v>600</v>
      </c>
      <c r="J444" s="452"/>
      <c r="K444" s="453"/>
      <c r="L444" s="454">
        <v>1</v>
      </c>
      <c r="M444" s="455"/>
      <c r="N444" s="453"/>
      <c r="O444" s="454">
        <v>1</v>
      </c>
      <c r="P444" s="455"/>
      <c r="Q444" s="453"/>
      <c r="R444" s="454">
        <v>1</v>
      </c>
      <c r="S444" s="455"/>
      <c r="T444" s="453"/>
      <c r="U444" s="456">
        <v>1</v>
      </c>
      <c r="V444" s="215">
        <f>SUM(J444:L444)*H444</f>
        <v>0.3</v>
      </c>
      <c r="W444" s="216">
        <f>SUM(M444:O444)*H444</f>
        <v>0.3</v>
      </c>
      <c r="X444" s="216">
        <f>SUM(P444:R444)*H444</f>
        <v>0.3</v>
      </c>
      <c r="Y444" s="216">
        <f>SUM(S444:U444)*H444</f>
        <v>0.3</v>
      </c>
      <c r="Z444" s="217">
        <f t="shared" si="6"/>
        <v>0.3</v>
      </c>
      <c r="AA444" s="1915" t="s">
        <v>404</v>
      </c>
      <c r="AB444" s="575" t="s">
        <v>561</v>
      </c>
      <c r="AC444" s="1917">
        <v>59</v>
      </c>
      <c r="AD444" s="2119" t="s">
        <v>1022</v>
      </c>
      <c r="AE444" s="2119"/>
    </row>
    <row r="445" spans="1:31" ht="24.95" customHeight="1" x14ac:dyDescent="0.2">
      <c r="A445" s="1766"/>
      <c r="B445" s="1922"/>
      <c r="C445" s="1941"/>
      <c r="D445" s="1941"/>
      <c r="E445" s="1941"/>
      <c r="F445" s="1941"/>
      <c r="G445" s="1919"/>
      <c r="H445" s="1914"/>
      <c r="I445" s="248" t="s">
        <v>601</v>
      </c>
      <c r="J445" s="467"/>
      <c r="K445" s="468"/>
      <c r="L445" s="469">
        <v>1</v>
      </c>
      <c r="M445" s="470"/>
      <c r="N445" s="468"/>
      <c r="O445" s="469"/>
      <c r="P445" s="470"/>
      <c r="Q445" s="468"/>
      <c r="R445" s="469"/>
      <c r="S445" s="470"/>
      <c r="T445" s="468"/>
      <c r="U445" s="471"/>
      <c r="V445" s="249">
        <f>SUM(J445:L445)*H444</f>
        <v>0.3</v>
      </c>
      <c r="W445" s="250">
        <f>SUM(M445:O445)*H444</f>
        <v>0</v>
      </c>
      <c r="X445" s="250">
        <f>SUM(P445:R445)*H444</f>
        <v>0</v>
      </c>
      <c r="Y445" s="250">
        <f>SUM(S445:U445)*H444</f>
        <v>0</v>
      </c>
      <c r="Z445" s="251">
        <f t="shared" si="6"/>
        <v>0.3</v>
      </c>
      <c r="AA445" s="1916"/>
      <c r="AB445" s="575" t="s">
        <v>561</v>
      </c>
      <c r="AC445" s="1918"/>
      <c r="AD445" s="2120"/>
      <c r="AE445" s="2120"/>
    </row>
    <row r="446" spans="1:31" ht="24.95" customHeight="1" x14ac:dyDescent="0.2">
      <c r="A446" s="1766"/>
      <c r="B446" s="1922"/>
      <c r="C446" s="1941"/>
      <c r="D446" s="1941"/>
      <c r="E446" s="1941"/>
      <c r="F446" s="1941"/>
      <c r="G446" s="1919" t="s">
        <v>779</v>
      </c>
      <c r="H446" s="1914">
        <v>0.3</v>
      </c>
      <c r="I446" s="593" t="s">
        <v>600</v>
      </c>
      <c r="J446" s="457"/>
      <c r="K446" s="458"/>
      <c r="L446" s="459">
        <v>0.3</v>
      </c>
      <c r="M446" s="460"/>
      <c r="N446" s="458"/>
      <c r="O446" s="459">
        <v>1</v>
      </c>
      <c r="P446" s="460"/>
      <c r="Q446" s="458"/>
      <c r="R446" s="459">
        <v>1</v>
      </c>
      <c r="S446" s="460"/>
      <c r="T446" s="458"/>
      <c r="U446" s="461">
        <v>1</v>
      </c>
      <c r="V446" s="218">
        <f>SUM(J446:L446)*H446</f>
        <v>0.09</v>
      </c>
      <c r="W446" s="219">
        <f>SUM(M446:O446)*H446</f>
        <v>0.3</v>
      </c>
      <c r="X446" s="219">
        <f>SUM(P446:R446)*H446</f>
        <v>0.3</v>
      </c>
      <c r="Y446" s="219">
        <f>SUM(S446:U446)*H446</f>
        <v>0.3</v>
      </c>
      <c r="Z446" s="220">
        <f t="shared" si="6"/>
        <v>0.3</v>
      </c>
      <c r="AA446" s="1916"/>
      <c r="AB446" s="575" t="s">
        <v>561</v>
      </c>
      <c r="AC446" s="1918"/>
      <c r="AD446" s="2120"/>
      <c r="AE446" s="2120"/>
    </row>
    <row r="447" spans="1:31" ht="24.95" customHeight="1" x14ac:dyDescent="0.2">
      <c r="A447" s="1766"/>
      <c r="B447" s="1922"/>
      <c r="C447" s="1941"/>
      <c r="D447" s="1941"/>
      <c r="E447" s="1941"/>
      <c r="F447" s="1941"/>
      <c r="G447" s="1919"/>
      <c r="H447" s="1914"/>
      <c r="I447" s="248" t="s">
        <v>601</v>
      </c>
      <c r="J447" s="467"/>
      <c r="K447" s="468"/>
      <c r="L447" s="469">
        <v>0.3</v>
      </c>
      <c r="M447" s="470"/>
      <c r="N447" s="468"/>
      <c r="O447" s="469"/>
      <c r="P447" s="470"/>
      <c r="Q447" s="468"/>
      <c r="R447" s="469"/>
      <c r="S447" s="470"/>
      <c r="T447" s="468"/>
      <c r="U447" s="471"/>
      <c r="V447" s="249">
        <f>SUM(J447:L447)*H446</f>
        <v>0.09</v>
      </c>
      <c r="W447" s="250">
        <f>SUM(M447:O447)*H446</f>
        <v>0</v>
      </c>
      <c r="X447" s="250">
        <f>SUM(P447:R447)*H446</f>
        <v>0</v>
      </c>
      <c r="Y447" s="250">
        <f>SUM(S447:U447)*H446</f>
        <v>0</v>
      </c>
      <c r="Z447" s="251">
        <f t="shared" si="6"/>
        <v>0.09</v>
      </c>
      <c r="AA447" s="1916"/>
      <c r="AB447" s="575" t="s">
        <v>561</v>
      </c>
      <c r="AC447" s="1918"/>
      <c r="AD447" s="2120"/>
      <c r="AE447" s="2120"/>
    </row>
    <row r="448" spans="1:31" ht="24.95" customHeight="1" x14ac:dyDescent="0.2">
      <c r="A448" s="1766"/>
      <c r="B448" s="1922"/>
      <c r="C448" s="1941"/>
      <c r="D448" s="1941"/>
      <c r="E448" s="1941"/>
      <c r="F448" s="1941"/>
      <c r="G448" s="1919" t="s">
        <v>780</v>
      </c>
      <c r="H448" s="1914">
        <v>0.4</v>
      </c>
      <c r="I448" s="593" t="s">
        <v>600</v>
      </c>
      <c r="J448" s="457"/>
      <c r="K448" s="458"/>
      <c r="L448" s="459"/>
      <c r="M448" s="460"/>
      <c r="N448" s="458"/>
      <c r="O448" s="459">
        <v>0.1</v>
      </c>
      <c r="P448" s="460"/>
      <c r="Q448" s="458"/>
      <c r="R448" s="459">
        <v>0.4</v>
      </c>
      <c r="S448" s="460"/>
      <c r="T448" s="458"/>
      <c r="U448" s="461">
        <v>1</v>
      </c>
      <c r="V448" s="218">
        <f>SUM(J448:L448)*H448</f>
        <v>0</v>
      </c>
      <c r="W448" s="219">
        <f>SUM(M448:O448)*H448</f>
        <v>4.0000000000000008E-2</v>
      </c>
      <c r="X448" s="219">
        <f>SUM(P448:R448)*H448</f>
        <v>0.16000000000000003</v>
      </c>
      <c r="Y448" s="219">
        <f>SUM(S448:U448)*H448</f>
        <v>0.4</v>
      </c>
      <c r="Z448" s="220">
        <f t="shared" si="6"/>
        <v>0.4</v>
      </c>
      <c r="AA448" s="1916"/>
      <c r="AB448" s="575" t="s">
        <v>561</v>
      </c>
      <c r="AC448" s="1918"/>
      <c r="AD448" s="2120"/>
      <c r="AE448" s="2120"/>
    </row>
    <row r="449" spans="1:31" ht="24.95" customHeight="1" thickBot="1" x14ac:dyDescent="0.25">
      <c r="A449" s="1766"/>
      <c r="B449" s="1922"/>
      <c r="C449" s="1941"/>
      <c r="D449" s="1941"/>
      <c r="E449" s="1941"/>
      <c r="F449" s="1941"/>
      <c r="G449" s="1943"/>
      <c r="H449" s="1944"/>
      <c r="I449" s="273" t="s">
        <v>601</v>
      </c>
      <c r="J449" s="497"/>
      <c r="K449" s="498"/>
      <c r="L449" s="499"/>
      <c r="M449" s="500"/>
      <c r="N449" s="498"/>
      <c r="O449" s="499"/>
      <c r="P449" s="500"/>
      <c r="Q449" s="498"/>
      <c r="R449" s="499"/>
      <c r="S449" s="500"/>
      <c r="T449" s="498"/>
      <c r="U449" s="501"/>
      <c r="V449" s="270">
        <f>SUM(J449:L449)*H448</f>
        <v>0</v>
      </c>
      <c r="W449" s="271">
        <f>SUM(M449:O449)*H448</f>
        <v>0</v>
      </c>
      <c r="X449" s="271">
        <f>SUM(P449:R449)*H448</f>
        <v>0</v>
      </c>
      <c r="Y449" s="271">
        <f>SUM(S449:U449)*H448</f>
        <v>0</v>
      </c>
      <c r="Z449" s="272">
        <f t="shared" si="6"/>
        <v>0</v>
      </c>
      <c r="AA449" s="1916"/>
      <c r="AB449" s="575" t="s">
        <v>561</v>
      </c>
      <c r="AC449" s="1918"/>
      <c r="AD449" s="2120"/>
      <c r="AE449" s="2120"/>
    </row>
    <row r="450" spans="1:31" ht="24.95" customHeight="1" x14ac:dyDescent="0.2">
      <c r="A450" s="1766"/>
      <c r="B450" s="2001" t="s">
        <v>784</v>
      </c>
      <c r="C450" s="1962" t="s">
        <v>461</v>
      </c>
      <c r="D450" s="1964" t="s">
        <v>507</v>
      </c>
      <c r="E450" s="1964" t="s">
        <v>58</v>
      </c>
      <c r="F450" s="1966" t="s">
        <v>462</v>
      </c>
      <c r="G450" s="1968" t="s">
        <v>805</v>
      </c>
      <c r="H450" s="1956">
        <v>1</v>
      </c>
      <c r="I450" s="592" t="s">
        <v>600</v>
      </c>
      <c r="J450" s="447"/>
      <c r="K450" s="448"/>
      <c r="L450" s="449">
        <v>1</v>
      </c>
      <c r="M450" s="450"/>
      <c r="N450" s="448"/>
      <c r="O450" s="449">
        <v>1</v>
      </c>
      <c r="P450" s="450"/>
      <c r="Q450" s="448"/>
      <c r="R450" s="449">
        <v>1</v>
      </c>
      <c r="S450" s="450"/>
      <c r="T450" s="448"/>
      <c r="U450" s="451">
        <v>1</v>
      </c>
      <c r="V450" s="221">
        <f>SUM(J450:L450)*H450</f>
        <v>1</v>
      </c>
      <c r="W450" s="222">
        <f>SUM(M450:O450)*H450</f>
        <v>1</v>
      </c>
      <c r="X450" s="222">
        <f>SUM(P450:R450)*H450</f>
        <v>1</v>
      </c>
      <c r="Y450" s="222">
        <f>SUM(S450:U450)*H450</f>
        <v>1</v>
      </c>
      <c r="Z450" s="223">
        <f t="shared" si="6"/>
        <v>1</v>
      </c>
      <c r="AA450" s="1958" t="s">
        <v>463</v>
      </c>
      <c r="AB450" s="576" t="s">
        <v>553</v>
      </c>
      <c r="AC450" s="1796">
        <v>60</v>
      </c>
      <c r="AD450" s="2121"/>
      <c r="AE450" s="2121"/>
    </row>
    <row r="451" spans="1:31" ht="24.95" customHeight="1" thickBot="1" x14ac:dyDescent="0.25">
      <c r="A451" s="1766"/>
      <c r="B451" s="2002"/>
      <c r="C451" s="1963"/>
      <c r="D451" s="1965"/>
      <c r="E451" s="1965"/>
      <c r="F451" s="1967"/>
      <c r="G451" s="1969"/>
      <c r="H451" s="1957"/>
      <c r="I451" s="252" t="s">
        <v>601</v>
      </c>
      <c r="J451" s="472"/>
      <c r="K451" s="473"/>
      <c r="L451" s="474">
        <v>1</v>
      </c>
      <c r="M451" s="475"/>
      <c r="N451" s="473"/>
      <c r="O451" s="474"/>
      <c r="P451" s="475"/>
      <c r="Q451" s="473"/>
      <c r="R451" s="474"/>
      <c r="S451" s="475"/>
      <c r="T451" s="473"/>
      <c r="U451" s="476"/>
      <c r="V451" s="256">
        <f>SUM(J451:L451)*H450</f>
        <v>1</v>
      </c>
      <c r="W451" s="257">
        <f>SUM(M451:O451)*H450</f>
        <v>0</v>
      </c>
      <c r="X451" s="257">
        <f>SUM(P451:R451)*H450</f>
        <v>0</v>
      </c>
      <c r="Y451" s="257">
        <f>SUM(S451:U451)*H450</f>
        <v>0</v>
      </c>
      <c r="Z451" s="258">
        <f t="shared" si="6"/>
        <v>1</v>
      </c>
      <c r="AA451" s="1959"/>
      <c r="AB451" s="577" t="s">
        <v>553</v>
      </c>
      <c r="AC451" s="1789"/>
      <c r="AD451" s="2122"/>
      <c r="AE451" s="2122"/>
    </row>
    <row r="452" spans="1:31" ht="24.95" customHeight="1" x14ac:dyDescent="0.2">
      <c r="A452" s="1766"/>
      <c r="B452" s="2002"/>
      <c r="C452" s="1963"/>
      <c r="D452" s="1965"/>
      <c r="E452" s="1965"/>
      <c r="F452" s="1951" t="s">
        <v>59</v>
      </c>
      <c r="G452" s="1954" t="s">
        <v>806</v>
      </c>
      <c r="H452" s="1960">
        <v>0.28000000000000003</v>
      </c>
      <c r="I452" s="224" t="s">
        <v>600</v>
      </c>
      <c r="J452" s="452"/>
      <c r="K452" s="453"/>
      <c r="L452" s="454">
        <v>1</v>
      </c>
      <c r="M452" s="455"/>
      <c r="N452" s="453"/>
      <c r="O452" s="454">
        <v>1</v>
      </c>
      <c r="P452" s="455"/>
      <c r="Q452" s="453"/>
      <c r="R452" s="454">
        <v>1</v>
      </c>
      <c r="S452" s="455"/>
      <c r="T452" s="453"/>
      <c r="U452" s="456">
        <v>1</v>
      </c>
      <c r="V452" s="215">
        <f>SUM(J452:L452)*H452</f>
        <v>0.28000000000000003</v>
      </c>
      <c r="W452" s="216">
        <f>SUM(M452:O452)*H452</f>
        <v>0.28000000000000003</v>
      </c>
      <c r="X452" s="216">
        <f>SUM(P452:R452)*H452</f>
        <v>0.28000000000000003</v>
      </c>
      <c r="Y452" s="216">
        <f>SUM(S452:U452)*H452</f>
        <v>0.28000000000000003</v>
      </c>
      <c r="Z452" s="217">
        <f t="shared" si="6"/>
        <v>0.28000000000000003</v>
      </c>
      <c r="AA452" s="1959"/>
      <c r="AB452" s="577" t="s">
        <v>553</v>
      </c>
      <c r="AC452" s="1796">
        <v>61</v>
      </c>
      <c r="AD452" s="2122"/>
      <c r="AE452" s="2122"/>
    </row>
    <row r="453" spans="1:31" ht="24.95" customHeight="1" x14ac:dyDescent="0.2">
      <c r="A453" s="1766"/>
      <c r="B453" s="2002"/>
      <c r="C453" s="1963"/>
      <c r="D453" s="1965"/>
      <c r="E453" s="1965"/>
      <c r="F453" s="1952"/>
      <c r="G453" s="1955"/>
      <c r="H453" s="1946"/>
      <c r="I453" s="248" t="s">
        <v>601</v>
      </c>
      <c r="J453" s="467"/>
      <c r="K453" s="468"/>
      <c r="L453" s="469">
        <v>1</v>
      </c>
      <c r="M453" s="470"/>
      <c r="N453" s="468"/>
      <c r="O453" s="469"/>
      <c r="P453" s="470"/>
      <c r="Q453" s="468"/>
      <c r="R453" s="469"/>
      <c r="S453" s="470"/>
      <c r="T453" s="468"/>
      <c r="U453" s="471"/>
      <c r="V453" s="249">
        <f>SUM(J453:L453)*H452</f>
        <v>0.28000000000000003</v>
      </c>
      <c r="W453" s="250">
        <f>SUM(M453:O453)*H452</f>
        <v>0</v>
      </c>
      <c r="X453" s="250">
        <f>SUM(P453:R453)*H452</f>
        <v>0</v>
      </c>
      <c r="Y453" s="250">
        <f>SUM(S453:U453)*H452</f>
        <v>0</v>
      </c>
      <c r="Z453" s="251">
        <f t="shared" ref="Z453:Z516" si="7">MAX(V453:Y453)</f>
        <v>0.28000000000000003</v>
      </c>
      <c r="AA453" s="1959"/>
      <c r="AB453" s="577" t="s">
        <v>553</v>
      </c>
      <c r="AC453" s="1789"/>
      <c r="AD453" s="2122"/>
      <c r="AE453" s="2122"/>
    </row>
    <row r="454" spans="1:31" ht="24.95" customHeight="1" x14ac:dyDescent="0.2">
      <c r="A454" s="1766"/>
      <c r="B454" s="2002"/>
      <c r="C454" s="1963"/>
      <c r="D454" s="1965"/>
      <c r="E454" s="1965"/>
      <c r="F454" s="1952"/>
      <c r="G454" s="1955" t="s">
        <v>807</v>
      </c>
      <c r="H454" s="1946">
        <v>0.44</v>
      </c>
      <c r="I454" s="593" t="s">
        <v>600</v>
      </c>
      <c r="J454" s="457"/>
      <c r="K454" s="458"/>
      <c r="L454" s="459">
        <v>2.3049645390070921E-4</v>
      </c>
      <c r="M454" s="460"/>
      <c r="N454" s="458"/>
      <c r="O454" s="459">
        <v>0.13</v>
      </c>
      <c r="P454" s="460"/>
      <c r="Q454" s="458"/>
      <c r="R454" s="459">
        <v>0.13</v>
      </c>
      <c r="S454" s="460"/>
      <c r="T454" s="458"/>
      <c r="U454" s="461">
        <v>1</v>
      </c>
      <c r="V454" s="218">
        <f>SUM(J454:L454)*H454</f>
        <v>1.0141843971631205E-4</v>
      </c>
      <c r="W454" s="219">
        <f>SUM(M454:O454)*H454</f>
        <v>5.7200000000000001E-2</v>
      </c>
      <c r="X454" s="219">
        <f>SUM(P454:R454)*H454</f>
        <v>5.7200000000000001E-2</v>
      </c>
      <c r="Y454" s="219">
        <f>SUM(S454:U454)*H454</f>
        <v>0.44</v>
      </c>
      <c r="Z454" s="220">
        <f t="shared" si="7"/>
        <v>0.44</v>
      </c>
      <c r="AA454" s="1959"/>
      <c r="AB454" s="577" t="s">
        <v>553</v>
      </c>
      <c r="AC454" s="1789"/>
      <c r="AD454" s="2122"/>
      <c r="AE454" s="2122"/>
    </row>
    <row r="455" spans="1:31" ht="24.95" customHeight="1" x14ac:dyDescent="0.2">
      <c r="A455" s="1766"/>
      <c r="B455" s="2002"/>
      <c r="C455" s="1963"/>
      <c r="D455" s="1965"/>
      <c r="E455" s="1965"/>
      <c r="F455" s="1952"/>
      <c r="G455" s="1955"/>
      <c r="H455" s="1946"/>
      <c r="I455" s="248" t="s">
        <v>601</v>
      </c>
      <c r="J455" s="467"/>
      <c r="K455" s="468"/>
      <c r="L455" s="469">
        <v>2.0000000000000001E-4</v>
      </c>
      <c r="M455" s="470"/>
      <c r="N455" s="468"/>
      <c r="O455" s="469"/>
      <c r="P455" s="470"/>
      <c r="Q455" s="468"/>
      <c r="R455" s="469"/>
      <c r="S455" s="470"/>
      <c r="T455" s="468"/>
      <c r="U455" s="471"/>
      <c r="V455" s="249">
        <f>SUM(J455:L455)*H454</f>
        <v>8.8000000000000011E-5</v>
      </c>
      <c r="W455" s="250">
        <f>SUM(M455:O455)*H454</f>
        <v>0</v>
      </c>
      <c r="X455" s="250">
        <f>SUM(P455:R455)*H454</f>
        <v>0</v>
      </c>
      <c r="Y455" s="250">
        <f>SUM(S455:U455)*H454</f>
        <v>0</v>
      </c>
      <c r="Z455" s="251">
        <f t="shared" si="7"/>
        <v>8.8000000000000011E-5</v>
      </c>
      <c r="AA455" s="1959"/>
      <c r="AB455" s="577" t="s">
        <v>553</v>
      </c>
      <c r="AC455" s="1789"/>
      <c r="AD455" s="2122"/>
      <c r="AE455" s="2122"/>
    </row>
    <row r="456" spans="1:31" ht="24.95" customHeight="1" x14ac:dyDescent="0.2">
      <c r="A456" s="1766"/>
      <c r="B456" s="2002"/>
      <c r="C456" s="1963"/>
      <c r="D456" s="1965"/>
      <c r="E456" s="1965"/>
      <c r="F456" s="1952"/>
      <c r="G456" s="1955" t="s">
        <v>808</v>
      </c>
      <c r="H456" s="1946">
        <v>0.28000000000000003</v>
      </c>
      <c r="I456" s="593" t="s">
        <v>600</v>
      </c>
      <c r="J456" s="457"/>
      <c r="K456" s="458"/>
      <c r="L456" s="459">
        <v>1</v>
      </c>
      <c r="M456" s="460"/>
      <c r="N456" s="458"/>
      <c r="O456" s="459">
        <v>1</v>
      </c>
      <c r="P456" s="460"/>
      <c r="Q456" s="458"/>
      <c r="R456" s="459">
        <v>1</v>
      </c>
      <c r="S456" s="460"/>
      <c r="T456" s="458"/>
      <c r="U456" s="461">
        <v>1</v>
      </c>
      <c r="V456" s="218">
        <f>SUM(J456:L456)*H456</f>
        <v>0.28000000000000003</v>
      </c>
      <c r="W456" s="219">
        <f>SUM(M456:O456)*H456</f>
        <v>0.28000000000000003</v>
      </c>
      <c r="X456" s="219">
        <f>SUM(P456:R456)*H456</f>
        <v>0.28000000000000003</v>
      </c>
      <c r="Y456" s="219">
        <f>SUM(S456:U456)*H456</f>
        <v>0.28000000000000003</v>
      </c>
      <c r="Z456" s="220">
        <f t="shared" si="7"/>
        <v>0.28000000000000003</v>
      </c>
      <c r="AA456" s="1959"/>
      <c r="AB456" s="577" t="s">
        <v>553</v>
      </c>
      <c r="AC456" s="1789"/>
      <c r="AD456" s="2122"/>
      <c r="AE456" s="2122"/>
    </row>
    <row r="457" spans="1:31" ht="24.95" customHeight="1" thickBot="1" x14ac:dyDescent="0.25">
      <c r="A457" s="1766"/>
      <c r="B457" s="2002"/>
      <c r="C457" s="1963"/>
      <c r="D457" s="1965"/>
      <c r="E457" s="1965"/>
      <c r="F457" s="1952"/>
      <c r="G457" s="1961"/>
      <c r="H457" s="1947"/>
      <c r="I457" s="252" t="s">
        <v>601</v>
      </c>
      <c r="J457" s="472"/>
      <c r="K457" s="473"/>
      <c r="L457" s="474">
        <v>1</v>
      </c>
      <c r="M457" s="475"/>
      <c r="N457" s="473"/>
      <c r="O457" s="474"/>
      <c r="P457" s="475"/>
      <c r="Q457" s="473"/>
      <c r="R457" s="474"/>
      <c r="S457" s="475"/>
      <c r="T457" s="473"/>
      <c r="U457" s="476"/>
      <c r="V457" s="256">
        <f>SUM(J457:L457)*H456</f>
        <v>0.28000000000000003</v>
      </c>
      <c r="W457" s="257">
        <f>SUM(M457:O457)*H456</f>
        <v>0</v>
      </c>
      <c r="X457" s="257">
        <f>SUM(P457:R457)*H456</f>
        <v>0</v>
      </c>
      <c r="Y457" s="257">
        <f>SUM(S457:U457)*H456</f>
        <v>0</v>
      </c>
      <c r="Z457" s="258">
        <f t="shared" si="7"/>
        <v>0.28000000000000003</v>
      </c>
      <c r="AA457" s="1959"/>
      <c r="AB457" s="577" t="s">
        <v>553</v>
      </c>
      <c r="AC457" s="1789"/>
      <c r="AD457" s="2122"/>
      <c r="AE457" s="2122"/>
    </row>
    <row r="458" spans="1:31" ht="24.95" customHeight="1" x14ac:dyDescent="0.2">
      <c r="A458" s="1766"/>
      <c r="B458" s="2002"/>
      <c r="C458" s="1948" t="s">
        <v>37</v>
      </c>
      <c r="D458" s="1951" t="s">
        <v>61</v>
      </c>
      <c r="E458" s="1951" t="s">
        <v>62</v>
      </c>
      <c r="F458" s="1951" t="s">
        <v>63</v>
      </c>
      <c r="G458" s="1954" t="s">
        <v>781</v>
      </c>
      <c r="H458" s="1945">
        <v>0.25</v>
      </c>
      <c r="I458" s="592" t="s">
        <v>600</v>
      </c>
      <c r="J458" s="447"/>
      <c r="K458" s="448"/>
      <c r="L458" s="449">
        <v>1</v>
      </c>
      <c r="M458" s="450"/>
      <c r="N458" s="448"/>
      <c r="O458" s="449"/>
      <c r="P458" s="450"/>
      <c r="Q458" s="448"/>
      <c r="R458" s="449"/>
      <c r="S458" s="450"/>
      <c r="T458" s="448"/>
      <c r="U458" s="451">
        <v>1</v>
      </c>
      <c r="V458" s="221">
        <f>SUM(J458:L458)*H458</f>
        <v>0.25</v>
      </c>
      <c r="W458" s="222">
        <f>SUM(M458:O458)*H458</f>
        <v>0</v>
      </c>
      <c r="X458" s="222">
        <f>SUM(P458:R458)*H458</f>
        <v>0</v>
      </c>
      <c r="Y458" s="222">
        <f>SUM(S458:U458)*H458</f>
        <v>0.25</v>
      </c>
      <c r="Z458" s="223">
        <f t="shared" si="7"/>
        <v>0.25</v>
      </c>
      <c r="AA458" s="1958" t="s">
        <v>40</v>
      </c>
      <c r="AB458" s="577" t="s">
        <v>553</v>
      </c>
      <c r="AC458" s="1971">
        <v>62</v>
      </c>
      <c r="AD458" s="2121" t="s">
        <v>1022</v>
      </c>
      <c r="AE458" s="2121" t="s">
        <v>1022</v>
      </c>
    </row>
    <row r="459" spans="1:31" ht="24.95" customHeight="1" x14ac:dyDescent="0.2">
      <c r="A459" s="1766"/>
      <c r="B459" s="2002"/>
      <c r="C459" s="1949"/>
      <c r="D459" s="1952"/>
      <c r="E459" s="1952"/>
      <c r="F459" s="1952"/>
      <c r="G459" s="1955"/>
      <c r="H459" s="1946"/>
      <c r="I459" s="248" t="s">
        <v>601</v>
      </c>
      <c r="J459" s="467"/>
      <c r="K459" s="468"/>
      <c r="L459" s="469">
        <v>1</v>
      </c>
      <c r="M459" s="470"/>
      <c r="N459" s="468"/>
      <c r="O459" s="469"/>
      <c r="P459" s="470"/>
      <c r="Q459" s="468"/>
      <c r="R459" s="469"/>
      <c r="S459" s="470"/>
      <c r="T459" s="468"/>
      <c r="U459" s="471"/>
      <c r="V459" s="249">
        <f>SUM(J459:L459)*H458</f>
        <v>0.25</v>
      </c>
      <c r="W459" s="250">
        <f>SUM(M459:O459)*H458</f>
        <v>0</v>
      </c>
      <c r="X459" s="250">
        <f>SUM(P459:R459)*H458</f>
        <v>0</v>
      </c>
      <c r="Y459" s="250">
        <f>SUM(S459:U459)*H458</f>
        <v>0</v>
      </c>
      <c r="Z459" s="251">
        <f t="shared" si="7"/>
        <v>0.25</v>
      </c>
      <c r="AA459" s="1959"/>
      <c r="AB459" s="577" t="s">
        <v>553</v>
      </c>
      <c r="AC459" s="1972"/>
      <c r="AD459" s="2122"/>
      <c r="AE459" s="2122"/>
    </row>
    <row r="460" spans="1:31" ht="24.95" customHeight="1" x14ac:dyDescent="0.2">
      <c r="A460" s="1766"/>
      <c r="B460" s="2002"/>
      <c r="C460" s="1949"/>
      <c r="D460" s="1952"/>
      <c r="E460" s="1952"/>
      <c r="F460" s="1952"/>
      <c r="G460" s="1955" t="s">
        <v>782</v>
      </c>
      <c r="H460" s="1946">
        <v>0.25</v>
      </c>
      <c r="I460" s="593" t="s">
        <v>600</v>
      </c>
      <c r="J460" s="457"/>
      <c r="K460" s="458"/>
      <c r="L460" s="459">
        <v>0.38</v>
      </c>
      <c r="M460" s="460"/>
      <c r="N460" s="458"/>
      <c r="O460" s="459">
        <v>0.5</v>
      </c>
      <c r="P460" s="460"/>
      <c r="Q460" s="458"/>
      <c r="R460" s="459">
        <v>0.63</v>
      </c>
      <c r="S460" s="460"/>
      <c r="T460" s="458"/>
      <c r="U460" s="461">
        <v>1</v>
      </c>
      <c r="V460" s="218">
        <f>SUM(J460:L460)*H460</f>
        <v>9.5000000000000001E-2</v>
      </c>
      <c r="W460" s="219">
        <f>SUM(M460:O460)*H460</f>
        <v>0.125</v>
      </c>
      <c r="X460" s="219">
        <f>SUM(P460:R460)*H460</f>
        <v>0.1575</v>
      </c>
      <c r="Y460" s="219">
        <f>SUM(S460:U460)*H460</f>
        <v>0.25</v>
      </c>
      <c r="Z460" s="220">
        <f t="shared" si="7"/>
        <v>0.25</v>
      </c>
      <c r="AA460" s="1959"/>
      <c r="AB460" s="577" t="s">
        <v>553</v>
      </c>
      <c r="AC460" s="1972"/>
      <c r="AD460" s="2122"/>
      <c r="AE460" s="2122"/>
    </row>
    <row r="461" spans="1:31" ht="24.95" customHeight="1" x14ac:dyDescent="0.2">
      <c r="A461" s="1766"/>
      <c r="B461" s="2002"/>
      <c r="C461" s="1949"/>
      <c r="D461" s="1952"/>
      <c r="E461" s="1952"/>
      <c r="F461" s="1952"/>
      <c r="G461" s="1955"/>
      <c r="H461" s="1946"/>
      <c r="I461" s="248" t="s">
        <v>601</v>
      </c>
      <c r="J461" s="467"/>
      <c r="K461" s="468"/>
      <c r="L461" s="469">
        <v>0.38</v>
      </c>
      <c r="M461" s="470"/>
      <c r="N461" s="468"/>
      <c r="O461" s="469"/>
      <c r="P461" s="470"/>
      <c r="Q461" s="468"/>
      <c r="R461" s="469"/>
      <c r="S461" s="470"/>
      <c r="T461" s="468"/>
      <c r="U461" s="471"/>
      <c r="V461" s="249">
        <f>SUM(J461:L461)*H460</f>
        <v>9.5000000000000001E-2</v>
      </c>
      <c r="W461" s="250">
        <f>SUM(M461:O461)*H460</f>
        <v>0</v>
      </c>
      <c r="X461" s="250">
        <f>SUM(P461:R461)*H460</f>
        <v>0</v>
      </c>
      <c r="Y461" s="250">
        <f>SUM(S461:U461)*H460</f>
        <v>0</v>
      </c>
      <c r="Z461" s="251">
        <f t="shared" si="7"/>
        <v>9.5000000000000001E-2</v>
      </c>
      <c r="AA461" s="1959"/>
      <c r="AB461" s="577" t="s">
        <v>553</v>
      </c>
      <c r="AC461" s="1972"/>
      <c r="AD461" s="2122"/>
      <c r="AE461" s="2122"/>
    </row>
    <row r="462" spans="1:31" ht="24.95" customHeight="1" x14ac:dyDescent="0.2">
      <c r="A462" s="1766"/>
      <c r="B462" s="2002"/>
      <c r="C462" s="1949"/>
      <c r="D462" s="1952"/>
      <c r="E462" s="1952"/>
      <c r="F462" s="1952"/>
      <c r="G462" s="1976" t="s">
        <v>783</v>
      </c>
      <c r="H462" s="1977">
        <v>0.25</v>
      </c>
      <c r="I462" s="593" t="s">
        <v>600</v>
      </c>
      <c r="J462" s="457"/>
      <c r="K462" s="458"/>
      <c r="L462" s="459"/>
      <c r="M462" s="460"/>
      <c r="N462" s="458"/>
      <c r="O462" s="459"/>
      <c r="P462" s="460"/>
      <c r="Q462" s="458"/>
      <c r="R462" s="459"/>
      <c r="S462" s="460"/>
      <c r="T462" s="458"/>
      <c r="U462" s="461"/>
      <c r="V462" s="218">
        <f>SUM(J462:L462)*H462</f>
        <v>0</v>
      </c>
      <c r="W462" s="219">
        <f>SUM(M462:O462)*H462</f>
        <v>0</v>
      </c>
      <c r="X462" s="219">
        <f>SUM(P462:R462)*H462</f>
        <v>0</v>
      </c>
      <c r="Y462" s="219">
        <f>SUM(S462:U462)*H462</f>
        <v>0</v>
      </c>
      <c r="Z462" s="220">
        <f t="shared" si="7"/>
        <v>0</v>
      </c>
      <c r="AA462" s="1959"/>
      <c r="AB462" s="577" t="s">
        <v>553</v>
      </c>
      <c r="AC462" s="1972"/>
      <c r="AD462" s="2122"/>
      <c r="AE462" s="2122"/>
    </row>
    <row r="463" spans="1:31" ht="24.95" customHeight="1" x14ac:dyDescent="0.2">
      <c r="A463" s="1766"/>
      <c r="B463" s="2002"/>
      <c r="C463" s="1949"/>
      <c r="D463" s="1952"/>
      <c r="E463" s="1952"/>
      <c r="F463" s="1952"/>
      <c r="G463" s="1976"/>
      <c r="H463" s="1977"/>
      <c r="I463" s="248" t="s">
        <v>601</v>
      </c>
      <c r="J463" s="467"/>
      <c r="K463" s="468"/>
      <c r="L463" s="469"/>
      <c r="M463" s="470"/>
      <c r="N463" s="468"/>
      <c r="O463" s="469"/>
      <c r="P463" s="470"/>
      <c r="Q463" s="468"/>
      <c r="R463" s="469"/>
      <c r="S463" s="470"/>
      <c r="T463" s="468"/>
      <c r="U463" s="471"/>
      <c r="V463" s="249">
        <f>SUM(J463:L463)*H462</f>
        <v>0</v>
      </c>
      <c r="W463" s="250">
        <f>SUM(M463:O463)*H462</f>
        <v>0</v>
      </c>
      <c r="X463" s="250">
        <f>SUM(P463:R463)*H462</f>
        <v>0</v>
      </c>
      <c r="Y463" s="250">
        <f>SUM(S463:U463)*H462</f>
        <v>0</v>
      </c>
      <c r="Z463" s="251">
        <f t="shared" si="7"/>
        <v>0</v>
      </c>
      <c r="AA463" s="1959"/>
      <c r="AB463" s="577" t="s">
        <v>553</v>
      </c>
      <c r="AC463" s="1972"/>
      <c r="AD463" s="2122"/>
      <c r="AE463" s="2122"/>
    </row>
    <row r="464" spans="1:31" ht="24.95" customHeight="1" x14ac:dyDescent="0.2">
      <c r="A464" s="1766"/>
      <c r="B464" s="2002"/>
      <c r="C464" s="1949"/>
      <c r="D464" s="1952"/>
      <c r="E464" s="1952"/>
      <c r="F464" s="1952"/>
      <c r="G464" s="1976" t="s">
        <v>1018</v>
      </c>
      <c r="H464" s="1977">
        <v>0.25</v>
      </c>
      <c r="I464" s="593" t="s">
        <v>600</v>
      </c>
      <c r="J464" s="457"/>
      <c r="K464" s="458"/>
      <c r="L464" s="459"/>
      <c r="M464" s="460"/>
      <c r="N464" s="458"/>
      <c r="O464" s="459"/>
      <c r="P464" s="460"/>
      <c r="Q464" s="458"/>
      <c r="R464" s="459"/>
      <c r="S464" s="460"/>
      <c r="T464" s="458"/>
      <c r="U464" s="461"/>
      <c r="V464" s="218">
        <f>SUM(J464:L464)*H464</f>
        <v>0</v>
      </c>
      <c r="W464" s="219">
        <f>SUM(M464:O464)*H464</f>
        <v>0</v>
      </c>
      <c r="X464" s="219">
        <f>SUM(P464:R464)*H464</f>
        <v>0</v>
      </c>
      <c r="Y464" s="219">
        <f>SUM(S464:U464)*H464</f>
        <v>0</v>
      </c>
      <c r="Z464" s="220">
        <f t="shared" si="7"/>
        <v>0</v>
      </c>
      <c r="AA464" s="1959"/>
      <c r="AB464" s="577" t="s">
        <v>553</v>
      </c>
      <c r="AC464" s="1972"/>
      <c r="AD464" s="2122"/>
      <c r="AE464" s="2122"/>
    </row>
    <row r="465" spans="1:31" ht="24.95" customHeight="1" thickBot="1" x14ac:dyDescent="0.25">
      <c r="A465" s="1766"/>
      <c r="B465" s="2002"/>
      <c r="C465" s="1950"/>
      <c r="D465" s="1953"/>
      <c r="E465" s="1953"/>
      <c r="F465" s="1953"/>
      <c r="G465" s="1978"/>
      <c r="H465" s="1979"/>
      <c r="I465" s="252" t="s">
        <v>601</v>
      </c>
      <c r="J465" s="472"/>
      <c r="K465" s="473"/>
      <c r="L465" s="474"/>
      <c r="M465" s="475"/>
      <c r="N465" s="473"/>
      <c r="O465" s="474"/>
      <c r="P465" s="475"/>
      <c r="Q465" s="473"/>
      <c r="R465" s="474"/>
      <c r="S465" s="475"/>
      <c r="T465" s="473"/>
      <c r="U465" s="476"/>
      <c r="V465" s="256">
        <f>SUM(J465:L465)*H464</f>
        <v>0</v>
      </c>
      <c r="W465" s="257">
        <f>SUM(M465:O465)*H464</f>
        <v>0</v>
      </c>
      <c r="X465" s="257">
        <f>SUM(P465:R465)*H464</f>
        <v>0</v>
      </c>
      <c r="Y465" s="257">
        <f>SUM(S465:U465)*H464</f>
        <v>0</v>
      </c>
      <c r="Z465" s="258">
        <f t="shared" si="7"/>
        <v>0</v>
      </c>
      <c r="AA465" s="1959"/>
      <c r="AB465" s="577" t="s">
        <v>553</v>
      </c>
      <c r="AC465" s="1972"/>
      <c r="AD465" s="2122"/>
      <c r="AE465" s="2122"/>
    </row>
    <row r="466" spans="1:31" ht="24.95" customHeight="1" x14ac:dyDescent="0.2">
      <c r="A466" s="1766"/>
      <c r="B466" s="2002"/>
      <c r="C466" s="1949" t="s">
        <v>64</v>
      </c>
      <c r="D466" s="1952" t="s">
        <v>56</v>
      </c>
      <c r="E466" s="1952" t="s">
        <v>57</v>
      </c>
      <c r="F466" s="1952" t="s">
        <v>272</v>
      </c>
      <c r="G466" s="1980" t="s">
        <v>785</v>
      </c>
      <c r="H466" s="1945">
        <v>0.2</v>
      </c>
      <c r="I466" s="592" t="s">
        <v>600</v>
      </c>
      <c r="J466" s="447"/>
      <c r="K466" s="448"/>
      <c r="L466" s="449">
        <v>1</v>
      </c>
      <c r="M466" s="450"/>
      <c r="N466" s="448"/>
      <c r="O466" s="449">
        <v>1</v>
      </c>
      <c r="P466" s="450"/>
      <c r="Q466" s="448"/>
      <c r="R466" s="449">
        <v>1</v>
      </c>
      <c r="S466" s="450"/>
      <c r="T466" s="448"/>
      <c r="U466" s="456">
        <v>1</v>
      </c>
      <c r="V466" s="215">
        <f>SUM(J466:L466)*H466</f>
        <v>0.2</v>
      </c>
      <c r="W466" s="216">
        <f>SUM(M466:O466)*H466</f>
        <v>0.2</v>
      </c>
      <c r="X466" s="216">
        <f>SUM(P466:R466)*H466</f>
        <v>0.2</v>
      </c>
      <c r="Y466" s="216">
        <f>SUM(S466:U466)*H466</f>
        <v>0.2</v>
      </c>
      <c r="Z466" s="217">
        <f t="shared" si="7"/>
        <v>0.2</v>
      </c>
      <c r="AA466" s="1959"/>
      <c r="AB466" s="577" t="s">
        <v>553</v>
      </c>
      <c r="AC466" s="1971">
        <v>63</v>
      </c>
      <c r="AD466" s="2122"/>
      <c r="AE466" s="2122"/>
    </row>
    <row r="467" spans="1:31" ht="24.95" customHeight="1" x14ac:dyDescent="0.2">
      <c r="A467" s="1766"/>
      <c r="B467" s="2002"/>
      <c r="C467" s="1949"/>
      <c r="D467" s="1952"/>
      <c r="E467" s="1952"/>
      <c r="F467" s="1952"/>
      <c r="G467" s="1955"/>
      <c r="H467" s="1946"/>
      <c r="I467" s="248" t="s">
        <v>601</v>
      </c>
      <c r="J467" s="467"/>
      <c r="K467" s="468"/>
      <c r="L467" s="469">
        <v>1</v>
      </c>
      <c r="M467" s="470"/>
      <c r="N467" s="468"/>
      <c r="O467" s="469"/>
      <c r="P467" s="470"/>
      <c r="Q467" s="468"/>
      <c r="R467" s="469"/>
      <c r="S467" s="470"/>
      <c r="T467" s="468"/>
      <c r="U467" s="471"/>
      <c r="V467" s="249">
        <f>SUM(J467:L467)*H466</f>
        <v>0.2</v>
      </c>
      <c r="W467" s="250">
        <f>SUM(M467:O467)*H466</f>
        <v>0</v>
      </c>
      <c r="X467" s="250">
        <f>SUM(P467:R467)*H466</f>
        <v>0</v>
      </c>
      <c r="Y467" s="250">
        <f>SUM(S467:U467)*H466</f>
        <v>0</v>
      </c>
      <c r="Z467" s="251">
        <f t="shared" si="7"/>
        <v>0.2</v>
      </c>
      <c r="AA467" s="1959"/>
      <c r="AB467" s="577" t="s">
        <v>553</v>
      </c>
      <c r="AC467" s="1972"/>
      <c r="AD467" s="2122"/>
      <c r="AE467" s="2122"/>
    </row>
    <row r="468" spans="1:31" ht="24.95" customHeight="1" x14ac:dyDescent="0.2">
      <c r="A468" s="1766"/>
      <c r="B468" s="2002"/>
      <c r="C468" s="1949"/>
      <c r="D468" s="1952"/>
      <c r="E468" s="1952"/>
      <c r="F468" s="1952"/>
      <c r="G468" s="1955" t="s">
        <v>786</v>
      </c>
      <c r="H468" s="1946">
        <v>0.2</v>
      </c>
      <c r="I468" s="593" t="s">
        <v>600</v>
      </c>
      <c r="J468" s="457"/>
      <c r="K468" s="458"/>
      <c r="L468" s="459">
        <v>0.13</v>
      </c>
      <c r="M468" s="460"/>
      <c r="N468" s="458"/>
      <c r="O468" s="459">
        <v>0.74</v>
      </c>
      <c r="P468" s="460"/>
      <c r="Q468" s="458"/>
      <c r="R468" s="459">
        <v>1</v>
      </c>
      <c r="S468" s="460"/>
      <c r="T468" s="458"/>
      <c r="U468" s="461">
        <v>1</v>
      </c>
      <c r="V468" s="218">
        <f>SUM(J468:L468)*H468</f>
        <v>2.6000000000000002E-2</v>
      </c>
      <c r="W468" s="219">
        <f>SUM(M468:O468)*H468</f>
        <v>0.14799999999999999</v>
      </c>
      <c r="X468" s="219">
        <f>SUM(P468:R468)*H468</f>
        <v>0.2</v>
      </c>
      <c r="Y468" s="219">
        <f>SUM(S468:U468)*H468</f>
        <v>0.2</v>
      </c>
      <c r="Z468" s="220">
        <f t="shared" si="7"/>
        <v>0.2</v>
      </c>
      <c r="AA468" s="1959"/>
      <c r="AB468" s="577" t="s">
        <v>553</v>
      </c>
      <c r="AC468" s="1972"/>
      <c r="AD468" s="2122"/>
      <c r="AE468" s="2122"/>
    </row>
    <row r="469" spans="1:31" ht="24.95" customHeight="1" x14ac:dyDescent="0.2">
      <c r="A469" s="1766"/>
      <c r="B469" s="2002"/>
      <c r="C469" s="1949"/>
      <c r="D469" s="1952"/>
      <c r="E469" s="1952"/>
      <c r="F469" s="1952"/>
      <c r="G469" s="1955"/>
      <c r="H469" s="1946"/>
      <c r="I469" s="248" t="s">
        <v>601</v>
      </c>
      <c r="J469" s="467"/>
      <c r="K469" s="468"/>
      <c r="L469" s="469">
        <v>0.13</v>
      </c>
      <c r="M469" s="470"/>
      <c r="N469" s="468"/>
      <c r="O469" s="469"/>
      <c r="P469" s="470"/>
      <c r="Q469" s="468"/>
      <c r="R469" s="469"/>
      <c r="S469" s="470"/>
      <c r="T469" s="468"/>
      <c r="U469" s="471"/>
      <c r="V469" s="249">
        <f>SUM(J469:L469)*H468</f>
        <v>2.6000000000000002E-2</v>
      </c>
      <c r="W469" s="250">
        <f>SUM(M469:O469)*H468</f>
        <v>0</v>
      </c>
      <c r="X469" s="250">
        <f>SUM(P469:R469)*H468</f>
        <v>0</v>
      </c>
      <c r="Y469" s="250">
        <f>SUM(S469:U469)*H468</f>
        <v>0</v>
      </c>
      <c r="Z469" s="251">
        <f t="shared" si="7"/>
        <v>2.6000000000000002E-2</v>
      </c>
      <c r="AA469" s="1959"/>
      <c r="AB469" s="577" t="s">
        <v>553</v>
      </c>
      <c r="AC469" s="1972"/>
      <c r="AD469" s="2122"/>
      <c r="AE469" s="2122"/>
    </row>
    <row r="470" spans="1:31" ht="24.95" customHeight="1" x14ac:dyDescent="0.2">
      <c r="A470" s="1766"/>
      <c r="B470" s="2002"/>
      <c r="C470" s="1949"/>
      <c r="D470" s="1952"/>
      <c r="E470" s="1952"/>
      <c r="F470" s="1952"/>
      <c r="G470" s="1955" t="s">
        <v>787</v>
      </c>
      <c r="H470" s="1946">
        <v>0.2</v>
      </c>
      <c r="I470" s="593" t="s">
        <v>600</v>
      </c>
      <c r="J470" s="457"/>
      <c r="K470" s="458"/>
      <c r="L470" s="459"/>
      <c r="M470" s="460"/>
      <c r="N470" s="458"/>
      <c r="O470" s="459"/>
      <c r="P470" s="460"/>
      <c r="Q470" s="458"/>
      <c r="R470" s="459">
        <v>1</v>
      </c>
      <c r="S470" s="460"/>
      <c r="T470" s="458"/>
      <c r="U470" s="461">
        <v>1</v>
      </c>
      <c r="V470" s="218">
        <f>SUM(J470:L470)*H470</f>
        <v>0</v>
      </c>
      <c r="W470" s="219">
        <f>SUM(M470:O470)*H470</f>
        <v>0</v>
      </c>
      <c r="X470" s="219">
        <f>SUM(P470:R470)*H470</f>
        <v>0.2</v>
      </c>
      <c r="Y470" s="219">
        <f>SUM(S470:U470)*H470</f>
        <v>0.2</v>
      </c>
      <c r="Z470" s="220">
        <f t="shared" si="7"/>
        <v>0.2</v>
      </c>
      <c r="AA470" s="1959"/>
      <c r="AB470" s="577" t="s">
        <v>553</v>
      </c>
      <c r="AC470" s="1972"/>
      <c r="AD470" s="2122"/>
      <c r="AE470" s="2122"/>
    </row>
    <row r="471" spans="1:31" ht="24.95" customHeight="1" x14ac:dyDescent="0.2">
      <c r="A471" s="1766"/>
      <c r="B471" s="2002"/>
      <c r="C471" s="1949"/>
      <c r="D471" s="1952"/>
      <c r="E471" s="1952"/>
      <c r="F471" s="1952"/>
      <c r="G471" s="1955"/>
      <c r="H471" s="1946"/>
      <c r="I471" s="248" t="s">
        <v>601</v>
      </c>
      <c r="J471" s="467"/>
      <c r="K471" s="468"/>
      <c r="L471" s="469"/>
      <c r="M471" s="470"/>
      <c r="N471" s="468"/>
      <c r="O471" s="469"/>
      <c r="P471" s="470"/>
      <c r="Q471" s="468"/>
      <c r="R471" s="469"/>
      <c r="S471" s="470"/>
      <c r="T471" s="468"/>
      <c r="U471" s="471"/>
      <c r="V471" s="249">
        <f>SUM(J471:L471)*H470</f>
        <v>0</v>
      </c>
      <c r="W471" s="250">
        <f>SUM(M471:O471)*H470</f>
        <v>0</v>
      </c>
      <c r="X471" s="250">
        <f>SUM(P471:R471)*H470</f>
        <v>0</v>
      </c>
      <c r="Y471" s="250">
        <f>SUM(S471:U471)*H470</f>
        <v>0</v>
      </c>
      <c r="Z471" s="251">
        <f t="shared" si="7"/>
        <v>0</v>
      </c>
      <c r="AA471" s="1959"/>
      <c r="AB471" s="577" t="s">
        <v>553</v>
      </c>
      <c r="AC471" s="1972"/>
      <c r="AD471" s="2122"/>
      <c r="AE471" s="2122"/>
    </row>
    <row r="472" spans="1:31" ht="24.95" customHeight="1" x14ac:dyDescent="0.2">
      <c r="A472" s="1766"/>
      <c r="B472" s="2002"/>
      <c r="C472" s="1949"/>
      <c r="D472" s="1952"/>
      <c r="E472" s="1952"/>
      <c r="F472" s="1952"/>
      <c r="G472" s="1955" t="s">
        <v>788</v>
      </c>
      <c r="H472" s="1946">
        <v>0.2</v>
      </c>
      <c r="I472" s="593" t="s">
        <v>600</v>
      </c>
      <c r="J472" s="457"/>
      <c r="K472" s="458"/>
      <c r="L472" s="459"/>
      <c r="M472" s="460"/>
      <c r="N472" s="458"/>
      <c r="O472" s="459"/>
      <c r="P472" s="460"/>
      <c r="Q472" s="458"/>
      <c r="R472" s="459">
        <v>1</v>
      </c>
      <c r="S472" s="460"/>
      <c r="T472" s="458"/>
      <c r="U472" s="461">
        <v>1</v>
      </c>
      <c r="V472" s="218">
        <f>SUM(J472:L472)*H472</f>
        <v>0</v>
      </c>
      <c r="W472" s="219">
        <f>SUM(M472:O472)*H472</f>
        <v>0</v>
      </c>
      <c r="X472" s="219">
        <f>SUM(P472:R472)*H472</f>
        <v>0.2</v>
      </c>
      <c r="Y472" s="219">
        <f>SUM(S472:U472)*H472</f>
        <v>0.2</v>
      </c>
      <c r="Z472" s="220">
        <f t="shared" si="7"/>
        <v>0.2</v>
      </c>
      <c r="AA472" s="1959"/>
      <c r="AB472" s="577" t="s">
        <v>553</v>
      </c>
      <c r="AC472" s="1972"/>
      <c r="AD472" s="2122"/>
      <c r="AE472" s="2122"/>
    </row>
    <row r="473" spans="1:31" ht="24.95" customHeight="1" x14ac:dyDescent="0.2">
      <c r="A473" s="1766"/>
      <c r="B473" s="2002"/>
      <c r="C473" s="1949"/>
      <c r="D473" s="1952"/>
      <c r="E473" s="1952"/>
      <c r="F473" s="1952"/>
      <c r="G473" s="1955"/>
      <c r="H473" s="1946"/>
      <c r="I473" s="248" t="s">
        <v>601</v>
      </c>
      <c r="J473" s="467"/>
      <c r="K473" s="468"/>
      <c r="L473" s="469"/>
      <c r="M473" s="470"/>
      <c r="N473" s="468"/>
      <c r="O473" s="469"/>
      <c r="P473" s="470"/>
      <c r="Q473" s="468"/>
      <c r="R473" s="469"/>
      <c r="S473" s="470"/>
      <c r="T473" s="468"/>
      <c r="U473" s="471"/>
      <c r="V473" s="249">
        <f>SUM(J473:L473)*H472</f>
        <v>0</v>
      </c>
      <c r="W473" s="250">
        <f>SUM(M473:O473)*H472</f>
        <v>0</v>
      </c>
      <c r="X473" s="250">
        <f>SUM(P473:R473)*H472</f>
        <v>0</v>
      </c>
      <c r="Y473" s="250">
        <f>SUM(S473:U473)*H472</f>
        <v>0</v>
      </c>
      <c r="Z473" s="251">
        <f t="shared" si="7"/>
        <v>0</v>
      </c>
      <c r="AA473" s="1959"/>
      <c r="AB473" s="577" t="s">
        <v>553</v>
      </c>
      <c r="AC473" s="1972"/>
      <c r="AD473" s="2122"/>
      <c r="AE473" s="2122"/>
    </row>
    <row r="474" spans="1:31" ht="24.95" customHeight="1" x14ac:dyDescent="0.2">
      <c r="A474" s="1766"/>
      <c r="B474" s="2002"/>
      <c r="C474" s="1949"/>
      <c r="D474" s="1952"/>
      <c r="E474" s="1952"/>
      <c r="F474" s="1952"/>
      <c r="G474" s="1955" t="s">
        <v>789</v>
      </c>
      <c r="H474" s="1946">
        <v>0.2</v>
      </c>
      <c r="I474" s="593" t="s">
        <v>600</v>
      </c>
      <c r="J474" s="457"/>
      <c r="K474" s="458"/>
      <c r="L474" s="459"/>
      <c r="M474" s="460"/>
      <c r="N474" s="458"/>
      <c r="O474" s="459"/>
      <c r="P474" s="460"/>
      <c r="Q474" s="458"/>
      <c r="R474" s="459">
        <v>1</v>
      </c>
      <c r="S474" s="460"/>
      <c r="T474" s="458"/>
      <c r="U474" s="461">
        <v>1</v>
      </c>
      <c r="V474" s="218">
        <f>SUM(J474:L474)*H474</f>
        <v>0</v>
      </c>
      <c r="W474" s="219">
        <f>SUM(M474:O474)*H474</f>
        <v>0</v>
      </c>
      <c r="X474" s="219">
        <f>SUM(P474:R474)*H474</f>
        <v>0.2</v>
      </c>
      <c r="Y474" s="219">
        <f>SUM(S474:U474)*H474</f>
        <v>0.2</v>
      </c>
      <c r="Z474" s="220">
        <f t="shared" si="7"/>
        <v>0.2</v>
      </c>
      <c r="AA474" s="1959"/>
      <c r="AB474" s="577" t="s">
        <v>553</v>
      </c>
      <c r="AC474" s="1972"/>
      <c r="AD474" s="2122"/>
      <c r="AE474" s="2122"/>
    </row>
    <row r="475" spans="1:31" ht="24.95" customHeight="1" thickBot="1" x14ac:dyDescent="0.25">
      <c r="A475" s="1766"/>
      <c r="B475" s="2002"/>
      <c r="C475" s="1949"/>
      <c r="D475" s="1952"/>
      <c r="E475" s="1952"/>
      <c r="F475" s="1952"/>
      <c r="G475" s="1961"/>
      <c r="H475" s="1947"/>
      <c r="I475" s="252" t="s">
        <v>601</v>
      </c>
      <c r="J475" s="472"/>
      <c r="K475" s="473"/>
      <c r="L475" s="474"/>
      <c r="M475" s="475"/>
      <c r="N475" s="473"/>
      <c r="O475" s="474"/>
      <c r="P475" s="475"/>
      <c r="Q475" s="473"/>
      <c r="R475" s="474"/>
      <c r="S475" s="475"/>
      <c r="T475" s="473"/>
      <c r="U475" s="476"/>
      <c r="V475" s="256">
        <f>SUM(J475:L475)*H474</f>
        <v>0</v>
      </c>
      <c r="W475" s="257">
        <f>SUM(M475:O475)*H474</f>
        <v>0</v>
      </c>
      <c r="X475" s="257">
        <f>SUM(P475:R475)*H474</f>
        <v>0</v>
      </c>
      <c r="Y475" s="257">
        <f>SUM(S475:U475)*H474</f>
        <v>0</v>
      </c>
      <c r="Z475" s="258">
        <f t="shared" si="7"/>
        <v>0</v>
      </c>
      <c r="AA475" s="1970"/>
      <c r="AB475" s="577" t="s">
        <v>553</v>
      </c>
      <c r="AC475" s="1972"/>
      <c r="AD475" s="2123"/>
      <c r="AE475" s="2123"/>
    </row>
    <row r="476" spans="1:31" ht="24.95" customHeight="1" x14ac:dyDescent="0.2">
      <c r="A476" s="1766"/>
      <c r="B476" s="2002"/>
      <c r="C476" s="1948" t="s">
        <v>38</v>
      </c>
      <c r="D476" s="1951" t="s">
        <v>65</v>
      </c>
      <c r="E476" s="1951" t="s">
        <v>450</v>
      </c>
      <c r="F476" s="1951" t="s">
        <v>66</v>
      </c>
      <c r="G476" s="1954" t="s">
        <v>790</v>
      </c>
      <c r="H476" s="1975">
        <v>0.1</v>
      </c>
      <c r="I476" s="592" t="s">
        <v>600</v>
      </c>
      <c r="J476" s="447"/>
      <c r="K476" s="448"/>
      <c r="L476" s="449"/>
      <c r="M476" s="450"/>
      <c r="N476" s="448"/>
      <c r="O476" s="449"/>
      <c r="P476" s="450"/>
      <c r="Q476" s="448"/>
      <c r="R476" s="449"/>
      <c r="S476" s="450"/>
      <c r="T476" s="448"/>
      <c r="U476" s="451">
        <v>1</v>
      </c>
      <c r="V476" s="221">
        <f>SUM(J476:L476)*H476</f>
        <v>0</v>
      </c>
      <c r="W476" s="222">
        <f>SUM(M476:O476)*H476</f>
        <v>0</v>
      </c>
      <c r="X476" s="222">
        <f>SUM(P476:R476)*H476</f>
        <v>0</v>
      </c>
      <c r="Y476" s="222">
        <f>SUM(S476:U476)*H476</f>
        <v>0.1</v>
      </c>
      <c r="Z476" s="223">
        <f t="shared" si="7"/>
        <v>0.1</v>
      </c>
      <c r="AA476" s="1958" t="s">
        <v>1009</v>
      </c>
      <c r="AB476" s="577" t="s">
        <v>553</v>
      </c>
      <c r="AC476" s="1971">
        <v>64</v>
      </c>
      <c r="AD476" s="2121" t="s">
        <v>1022</v>
      </c>
      <c r="AE476" s="2121" t="s">
        <v>1022</v>
      </c>
    </row>
    <row r="477" spans="1:31" ht="24.95" customHeight="1" x14ac:dyDescent="0.2">
      <c r="A477" s="1766"/>
      <c r="B477" s="2002"/>
      <c r="C477" s="1949"/>
      <c r="D477" s="1952"/>
      <c r="E477" s="1952"/>
      <c r="F477" s="1952"/>
      <c r="G477" s="1955"/>
      <c r="H477" s="1973"/>
      <c r="I477" s="248" t="s">
        <v>601</v>
      </c>
      <c r="J477" s="467"/>
      <c r="K477" s="468"/>
      <c r="L477" s="469"/>
      <c r="M477" s="470"/>
      <c r="N477" s="468"/>
      <c r="O477" s="469"/>
      <c r="P477" s="470"/>
      <c r="Q477" s="468"/>
      <c r="R477" s="469"/>
      <c r="S477" s="470"/>
      <c r="T477" s="468"/>
      <c r="U477" s="471"/>
      <c r="V477" s="249">
        <f>SUM(J477:L477)*H476</f>
        <v>0</v>
      </c>
      <c r="W477" s="250">
        <f>SUM(M477:O477)*H476</f>
        <v>0</v>
      </c>
      <c r="X477" s="250">
        <f>SUM(P477:R477)*H476</f>
        <v>0</v>
      </c>
      <c r="Y477" s="250">
        <f>SUM(S477:U477)*H476</f>
        <v>0</v>
      </c>
      <c r="Z477" s="251">
        <f t="shared" si="7"/>
        <v>0</v>
      </c>
      <c r="AA477" s="1959"/>
      <c r="AB477" s="577" t="s">
        <v>553</v>
      </c>
      <c r="AC477" s="1972"/>
      <c r="AD477" s="2122"/>
      <c r="AE477" s="2122"/>
    </row>
    <row r="478" spans="1:31" ht="24.95" customHeight="1" x14ac:dyDescent="0.2">
      <c r="A478" s="1766"/>
      <c r="B478" s="2002"/>
      <c r="C478" s="1949"/>
      <c r="D478" s="1952"/>
      <c r="E478" s="1952"/>
      <c r="F478" s="1952"/>
      <c r="G478" s="1955" t="s">
        <v>791</v>
      </c>
      <c r="H478" s="1973">
        <v>0.2</v>
      </c>
      <c r="I478" s="593" t="s">
        <v>600</v>
      </c>
      <c r="J478" s="457"/>
      <c r="K478" s="458"/>
      <c r="L478" s="459"/>
      <c r="M478" s="460"/>
      <c r="N478" s="458"/>
      <c r="O478" s="459"/>
      <c r="P478" s="460"/>
      <c r="Q478" s="458"/>
      <c r="R478" s="459"/>
      <c r="S478" s="460"/>
      <c r="T478" s="458"/>
      <c r="U478" s="461">
        <v>1</v>
      </c>
      <c r="V478" s="218">
        <f>SUM(J478:L478)*H478</f>
        <v>0</v>
      </c>
      <c r="W478" s="219">
        <f>SUM(M478:O478)*H478</f>
        <v>0</v>
      </c>
      <c r="X478" s="219">
        <f>SUM(P478:R478)*H478</f>
        <v>0</v>
      </c>
      <c r="Y478" s="219">
        <f>SUM(S478:U478)*H478</f>
        <v>0.2</v>
      </c>
      <c r="Z478" s="220">
        <f t="shared" si="7"/>
        <v>0.2</v>
      </c>
      <c r="AA478" s="1959"/>
      <c r="AB478" s="577" t="s">
        <v>553</v>
      </c>
      <c r="AC478" s="1972"/>
      <c r="AD478" s="2122"/>
      <c r="AE478" s="2122"/>
    </row>
    <row r="479" spans="1:31" ht="24.95" customHeight="1" x14ac:dyDescent="0.2">
      <c r="A479" s="1766"/>
      <c r="B479" s="2002"/>
      <c r="C479" s="1949"/>
      <c r="D479" s="1952"/>
      <c r="E479" s="1952"/>
      <c r="F479" s="1952"/>
      <c r="G479" s="1955"/>
      <c r="H479" s="1973"/>
      <c r="I479" s="248" t="s">
        <v>601</v>
      </c>
      <c r="J479" s="467"/>
      <c r="K479" s="468"/>
      <c r="L479" s="469"/>
      <c r="M479" s="470"/>
      <c r="N479" s="468"/>
      <c r="O479" s="469"/>
      <c r="P479" s="470"/>
      <c r="Q479" s="468"/>
      <c r="R479" s="469"/>
      <c r="S479" s="470"/>
      <c r="T479" s="468"/>
      <c r="U479" s="471"/>
      <c r="V479" s="249">
        <f>SUM(J479:L479)*H478</f>
        <v>0</v>
      </c>
      <c r="W479" s="250">
        <f>SUM(M479:O479)*H478</f>
        <v>0</v>
      </c>
      <c r="X479" s="250">
        <f>SUM(P479:R479)*H478</f>
        <v>0</v>
      </c>
      <c r="Y479" s="250">
        <f>SUM(S479:U479)*H478</f>
        <v>0</v>
      </c>
      <c r="Z479" s="251">
        <f t="shared" si="7"/>
        <v>0</v>
      </c>
      <c r="AA479" s="1959"/>
      <c r="AB479" s="577" t="s">
        <v>553</v>
      </c>
      <c r="AC479" s="1972"/>
      <c r="AD479" s="2122"/>
      <c r="AE479" s="2122"/>
    </row>
    <row r="480" spans="1:31" ht="24.95" customHeight="1" x14ac:dyDescent="0.2">
      <c r="A480" s="1766"/>
      <c r="B480" s="2002"/>
      <c r="C480" s="1949"/>
      <c r="D480" s="1952"/>
      <c r="E480" s="1952"/>
      <c r="F480" s="1952"/>
      <c r="G480" s="1955" t="s">
        <v>792</v>
      </c>
      <c r="H480" s="1973">
        <v>0.3</v>
      </c>
      <c r="I480" s="593" t="s">
        <v>600</v>
      </c>
      <c r="J480" s="457"/>
      <c r="K480" s="458"/>
      <c r="L480" s="459"/>
      <c r="M480" s="460"/>
      <c r="N480" s="458"/>
      <c r="O480" s="459"/>
      <c r="P480" s="460"/>
      <c r="Q480" s="458"/>
      <c r="R480" s="459"/>
      <c r="S480" s="460"/>
      <c r="T480" s="458"/>
      <c r="U480" s="461">
        <v>1</v>
      </c>
      <c r="V480" s="218">
        <f>SUM(J480:L480)*H480</f>
        <v>0</v>
      </c>
      <c r="W480" s="219">
        <f>SUM(M480:O480)*H480</f>
        <v>0</v>
      </c>
      <c r="X480" s="219">
        <f>SUM(P480:R480)*H480</f>
        <v>0</v>
      </c>
      <c r="Y480" s="219">
        <f>SUM(S480:U480)*H480</f>
        <v>0.3</v>
      </c>
      <c r="Z480" s="220">
        <f t="shared" si="7"/>
        <v>0.3</v>
      </c>
      <c r="AA480" s="1959"/>
      <c r="AB480" s="577" t="s">
        <v>553</v>
      </c>
      <c r="AC480" s="1972"/>
      <c r="AD480" s="2122"/>
      <c r="AE480" s="2122"/>
    </row>
    <row r="481" spans="1:31" ht="24.95" customHeight="1" x14ac:dyDescent="0.2">
      <c r="A481" s="1766"/>
      <c r="B481" s="2002"/>
      <c r="C481" s="1949"/>
      <c r="D481" s="1952"/>
      <c r="E481" s="1952"/>
      <c r="F481" s="1952"/>
      <c r="G481" s="1955"/>
      <c r="H481" s="1973"/>
      <c r="I481" s="248" t="s">
        <v>601</v>
      </c>
      <c r="J481" s="467"/>
      <c r="K481" s="468"/>
      <c r="L481" s="469"/>
      <c r="M481" s="470"/>
      <c r="N481" s="468"/>
      <c r="O481" s="469"/>
      <c r="P481" s="470"/>
      <c r="Q481" s="468"/>
      <c r="R481" s="469"/>
      <c r="S481" s="470"/>
      <c r="T481" s="468"/>
      <c r="U481" s="471"/>
      <c r="V481" s="249">
        <f>SUM(J481:L481)*H480</f>
        <v>0</v>
      </c>
      <c r="W481" s="250">
        <f>SUM(M481:O481)*H480</f>
        <v>0</v>
      </c>
      <c r="X481" s="250">
        <f>SUM(P481:R481)*H480</f>
        <v>0</v>
      </c>
      <c r="Y481" s="250">
        <f>SUM(S481:U481)*H480</f>
        <v>0</v>
      </c>
      <c r="Z481" s="251">
        <f t="shared" si="7"/>
        <v>0</v>
      </c>
      <c r="AA481" s="1959"/>
      <c r="AB481" s="577" t="s">
        <v>553</v>
      </c>
      <c r="AC481" s="1972"/>
      <c r="AD481" s="2122"/>
      <c r="AE481" s="2122"/>
    </row>
    <row r="482" spans="1:31" ht="24.95" customHeight="1" x14ac:dyDescent="0.2">
      <c r="A482" s="1766"/>
      <c r="B482" s="2002"/>
      <c r="C482" s="1949"/>
      <c r="D482" s="1952"/>
      <c r="E482" s="1952"/>
      <c r="F482" s="1952"/>
      <c r="G482" s="1955" t="s">
        <v>793</v>
      </c>
      <c r="H482" s="1973">
        <v>0.4</v>
      </c>
      <c r="I482" s="593" t="s">
        <v>600</v>
      </c>
      <c r="J482" s="457"/>
      <c r="K482" s="458"/>
      <c r="L482" s="459"/>
      <c r="M482" s="460"/>
      <c r="N482" s="458"/>
      <c r="O482" s="459"/>
      <c r="P482" s="460"/>
      <c r="Q482" s="458"/>
      <c r="R482" s="459"/>
      <c r="S482" s="460"/>
      <c r="T482" s="458"/>
      <c r="U482" s="461">
        <v>1</v>
      </c>
      <c r="V482" s="218">
        <f>SUM(J482:L482)*H482</f>
        <v>0</v>
      </c>
      <c r="W482" s="219">
        <f>SUM(M482:O482)*H482</f>
        <v>0</v>
      </c>
      <c r="X482" s="219">
        <f>SUM(P482:R482)*H482</f>
        <v>0</v>
      </c>
      <c r="Y482" s="219">
        <f>SUM(S482:U482)*H482</f>
        <v>0.4</v>
      </c>
      <c r="Z482" s="220">
        <f t="shared" si="7"/>
        <v>0.4</v>
      </c>
      <c r="AA482" s="1959"/>
      <c r="AB482" s="577" t="s">
        <v>553</v>
      </c>
      <c r="AC482" s="1972"/>
      <c r="AD482" s="2122"/>
      <c r="AE482" s="2122"/>
    </row>
    <row r="483" spans="1:31" ht="24.95" customHeight="1" thickBot="1" x14ac:dyDescent="0.25">
      <c r="A483" s="1766"/>
      <c r="B483" s="2002"/>
      <c r="C483" s="1949"/>
      <c r="D483" s="1952"/>
      <c r="E483" s="1952"/>
      <c r="F483" s="1952"/>
      <c r="G483" s="1961"/>
      <c r="H483" s="1974"/>
      <c r="I483" s="252" t="s">
        <v>601</v>
      </c>
      <c r="J483" s="472"/>
      <c r="K483" s="473"/>
      <c r="L483" s="474"/>
      <c r="M483" s="475"/>
      <c r="N483" s="473"/>
      <c r="O483" s="474"/>
      <c r="P483" s="475"/>
      <c r="Q483" s="473"/>
      <c r="R483" s="474"/>
      <c r="S483" s="475"/>
      <c r="T483" s="473"/>
      <c r="U483" s="476"/>
      <c r="V483" s="256">
        <f>SUM(J483:L483)*H482</f>
        <v>0</v>
      </c>
      <c r="W483" s="257">
        <f>SUM(M483:O483)*H482</f>
        <v>0</v>
      </c>
      <c r="X483" s="257">
        <f>SUM(P483:R483)*H482</f>
        <v>0</v>
      </c>
      <c r="Y483" s="257">
        <f>SUM(S483:U483)*H482</f>
        <v>0</v>
      </c>
      <c r="Z483" s="258">
        <f t="shared" si="7"/>
        <v>0</v>
      </c>
      <c r="AA483" s="1970"/>
      <c r="AB483" s="577" t="s">
        <v>553</v>
      </c>
      <c r="AC483" s="1972"/>
      <c r="AD483" s="2123"/>
      <c r="AE483" s="2123"/>
    </row>
    <row r="484" spans="1:31" ht="24.95" customHeight="1" x14ac:dyDescent="0.2">
      <c r="A484" s="1766"/>
      <c r="B484" s="2002"/>
      <c r="C484" s="1948" t="s">
        <v>39</v>
      </c>
      <c r="D484" s="1951" t="s">
        <v>67</v>
      </c>
      <c r="E484" s="1951" t="s">
        <v>68</v>
      </c>
      <c r="F484" s="1951" t="s">
        <v>273</v>
      </c>
      <c r="G484" s="1980" t="s">
        <v>794</v>
      </c>
      <c r="H484" s="2000">
        <v>0.2</v>
      </c>
      <c r="I484" s="224" t="s">
        <v>600</v>
      </c>
      <c r="J484" s="452"/>
      <c r="K484" s="453"/>
      <c r="L484" s="454"/>
      <c r="M484" s="455"/>
      <c r="N484" s="453"/>
      <c r="O484" s="454"/>
      <c r="P484" s="455"/>
      <c r="Q484" s="453"/>
      <c r="R484" s="454"/>
      <c r="S484" s="455"/>
      <c r="T484" s="453"/>
      <c r="U484" s="456">
        <v>1</v>
      </c>
      <c r="V484" s="215">
        <f>SUM(J484:L484)*H484</f>
        <v>0</v>
      </c>
      <c r="W484" s="216">
        <f>SUM(M484:O484)*H484</f>
        <v>0</v>
      </c>
      <c r="X484" s="216">
        <f>SUM(P484:R484)*H484</f>
        <v>0</v>
      </c>
      <c r="Y484" s="216">
        <f>SUM(S484:U484)*H484</f>
        <v>0.2</v>
      </c>
      <c r="Z484" s="217">
        <f t="shared" si="7"/>
        <v>0.2</v>
      </c>
      <c r="AA484" s="1959" t="s">
        <v>551</v>
      </c>
      <c r="AB484" s="577" t="s">
        <v>553</v>
      </c>
      <c r="AC484" s="1971">
        <v>65</v>
      </c>
      <c r="AD484" s="2122"/>
      <c r="AE484" s="2122"/>
    </row>
    <row r="485" spans="1:31" ht="24.95" customHeight="1" x14ac:dyDescent="0.2">
      <c r="A485" s="1766"/>
      <c r="B485" s="2002"/>
      <c r="C485" s="1949"/>
      <c r="D485" s="1952"/>
      <c r="E485" s="1952"/>
      <c r="F485" s="1952"/>
      <c r="G485" s="1955"/>
      <c r="H485" s="1973"/>
      <c r="I485" s="248" t="s">
        <v>601</v>
      </c>
      <c r="J485" s="467"/>
      <c r="K485" s="468"/>
      <c r="L485" s="469"/>
      <c r="M485" s="470"/>
      <c r="N485" s="468"/>
      <c r="O485" s="469"/>
      <c r="P485" s="470"/>
      <c r="Q485" s="468"/>
      <c r="R485" s="469"/>
      <c r="S485" s="470"/>
      <c r="T485" s="468"/>
      <c r="U485" s="471"/>
      <c r="V485" s="249">
        <f>SUM(J485:L485)*H484</f>
        <v>0</v>
      </c>
      <c r="W485" s="250">
        <f>SUM(M485:O485)*H484</f>
        <v>0</v>
      </c>
      <c r="X485" s="250">
        <f>SUM(P485:R485)*H484</f>
        <v>0</v>
      </c>
      <c r="Y485" s="250">
        <f>SUM(S485:U485)*H484</f>
        <v>0</v>
      </c>
      <c r="Z485" s="251">
        <f t="shared" si="7"/>
        <v>0</v>
      </c>
      <c r="AA485" s="1959"/>
      <c r="AB485" s="577" t="s">
        <v>553</v>
      </c>
      <c r="AC485" s="1972"/>
      <c r="AD485" s="2122"/>
      <c r="AE485" s="2122"/>
    </row>
    <row r="486" spans="1:31" ht="24.95" customHeight="1" x14ac:dyDescent="0.2">
      <c r="A486" s="1766"/>
      <c r="B486" s="2002"/>
      <c r="C486" s="1949"/>
      <c r="D486" s="1952"/>
      <c r="E486" s="1952"/>
      <c r="F486" s="1952"/>
      <c r="G486" s="1955" t="s">
        <v>795</v>
      </c>
      <c r="H486" s="1973">
        <v>0.8</v>
      </c>
      <c r="I486" s="593" t="s">
        <v>600</v>
      </c>
      <c r="J486" s="457"/>
      <c r="K486" s="458"/>
      <c r="L486" s="459"/>
      <c r="M486" s="460"/>
      <c r="N486" s="458"/>
      <c r="O486" s="459"/>
      <c r="P486" s="460"/>
      <c r="Q486" s="458"/>
      <c r="R486" s="459"/>
      <c r="S486" s="460"/>
      <c r="T486" s="458"/>
      <c r="U486" s="461">
        <v>1</v>
      </c>
      <c r="V486" s="218">
        <f>SUM(J486:L486)*H486</f>
        <v>0</v>
      </c>
      <c r="W486" s="219">
        <f>SUM(M486:O486)*H486</f>
        <v>0</v>
      </c>
      <c r="X486" s="219">
        <f>SUM(P486:R486)*H486</f>
        <v>0</v>
      </c>
      <c r="Y486" s="219">
        <f>SUM(S486:U486)*H486</f>
        <v>0.8</v>
      </c>
      <c r="Z486" s="220">
        <f t="shared" si="7"/>
        <v>0.8</v>
      </c>
      <c r="AA486" s="1959"/>
      <c r="AB486" s="577" t="s">
        <v>553</v>
      </c>
      <c r="AC486" s="1972"/>
      <c r="AD486" s="2122"/>
      <c r="AE486" s="2122"/>
    </row>
    <row r="487" spans="1:31" ht="24.95" customHeight="1" thickBot="1" x14ac:dyDescent="0.25">
      <c r="A487" s="1766"/>
      <c r="B487" s="2002"/>
      <c r="C487" s="1949"/>
      <c r="D487" s="1952"/>
      <c r="E487" s="1952"/>
      <c r="F487" s="1952"/>
      <c r="G487" s="1992"/>
      <c r="H487" s="1993"/>
      <c r="I487" s="259" t="s">
        <v>601</v>
      </c>
      <c r="J487" s="492"/>
      <c r="K487" s="493"/>
      <c r="L487" s="494"/>
      <c r="M487" s="495"/>
      <c r="N487" s="493"/>
      <c r="O487" s="494"/>
      <c r="P487" s="495"/>
      <c r="Q487" s="493"/>
      <c r="R487" s="494"/>
      <c r="S487" s="495"/>
      <c r="T487" s="493"/>
      <c r="U487" s="496"/>
      <c r="V487" s="260">
        <f>SUM(J487:L487)*H486</f>
        <v>0</v>
      </c>
      <c r="W487" s="261">
        <f>SUM(M487:O487)*H486</f>
        <v>0</v>
      </c>
      <c r="X487" s="261">
        <f>SUM(P487:R487)*H486</f>
        <v>0</v>
      </c>
      <c r="Y487" s="261">
        <f>SUM(S487:U487)*H486</f>
        <v>0</v>
      </c>
      <c r="Z487" s="262">
        <f t="shared" si="7"/>
        <v>0</v>
      </c>
      <c r="AA487" s="1959"/>
      <c r="AB487" s="577" t="s">
        <v>553</v>
      </c>
      <c r="AC487" s="1972"/>
      <c r="AD487" s="2122"/>
      <c r="AE487" s="2122"/>
    </row>
    <row r="488" spans="1:31" ht="24.95" customHeight="1" x14ac:dyDescent="0.2">
      <c r="A488" s="1766"/>
      <c r="B488" s="1994" t="s">
        <v>873</v>
      </c>
      <c r="C488" s="1997" t="s">
        <v>26</v>
      </c>
      <c r="D488" s="1988" t="s">
        <v>96</v>
      </c>
      <c r="E488" s="1988" t="s">
        <v>97</v>
      </c>
      <c r="F488" s="1988" t="s">
        <v>274</v>
      </c>
      <c r="G488" s="1999" t="s">
        <v>796</v>
      </c>
      <c r="H488" s="1981">
        <v>0.4</v>
      </c>
      <c r="I488" s="592" t="s">
        <v>600</v>
      </c>
      <c r="J488" s="447"/>
      <c r="K488" s="448"/>
      <c r="L488" s="449"/>
      <c r="M488" s="450"/>
      <c r="N488" s="448"/>
      <c r="O488" s="449"/>
      <c r="P488" s="450"/>
      <c r="Q488" s="448"/>
      <c r="R488" s="449">
        <v>0.3</v>
      </c>
      <c r="S488" s="450"/>
      <c r="T488" s="448"/>
      <c r="U488" s="451">
        <v>1</v>
      </c>
      <c r="V488" s="221">
        <f>SUM(J488:L488)*H488</f>
        <v>0</v>
      </c>
      <c r="W488" s="222">
        <f>SUM(M488:O488)*H488</f>
        <v>0</v>
      </c>
      <c r="X488" s="222">
        <f>SUM(P488:R488)*H488</f>
        <v>0.12</v>
      </c>
      <c r="Y488" s="222">
        <f>SUM(S488:U488)*H488</f>
        <v>0.4</v>
      </c>
      <c r="Z488" s="223">
        <f t="shared" si="7"/>
        <v>0.4</v>
      </c>
      <c r="AA488" s="1983" t="s">
        <v>125</v>
      </c>
      <c r="AB488" s="578" t="s">
        <v>558</v>
      </c>
      <c r="AC488" s="1796">
        <v>66</v>
      </c>
      <c r="AD488" s="2124" t="s">
        <v>1022</v>
      </c>
      <c r="AE488" s="2124" t="s">
        <v>1022</v>
      </c>
    </row>
    <row r="489" spans="1:31" ht="24.95" customHeight="1" x14ac:dyDescent="0.2">
      <c r="A489" s="1766"/>
      <c r="B489" s="1995"/>
      <c r="C489" s="1998"/>
      <c r="D489" s="1989"/>
      <c r="E489" s="1989"/>
      <c r="F489" s="1989"/>
      <c r="G489" s="1985"/>
      <c r="H489" s="1982"/>
      <c r="I489" s="248" t="s">
        <v>601</v>
      </c>
      <c r="J489" s="467"/>
      <c r="K489" s="468"/>
      <c r="L489" s="469"/>
      <c r="M489" s="470"/>
      <c r="N489" s="468"/>
      <c r="O489" s="469"/>
      <c r="P489" s="470"/>
      <c r="Q489" s="468"/>
      <c r="R489" s="469"/>
      <c r="S489" s="470"/>
      <c r="T489" s="468"/>
      <c r="U489" s="471"/>
      <c r="V489" s="249">
        <f>SUM(J489:L489)*H488</f>
        <v>0</v>
      </c>
      <c r="W489" s="250">
        <f>SUM(M489:O489)*H488</f>
        <v>0</v>
      </c>
      <c r="X489" s="250">
        <f>SUM(P489:R489)*H488</f>
        <v>0</v>
      </c>
      <c r="Y489" s="250">
        <f>SUM(S489:U489)*H488</f>
        <v>0</v>
      </c>
      <c r="Z489" s="251">
        <f t="shared" si="7"/>
        <v>0</v>
      </c>
      <c r="AA489" s="1984"/>
      <c r="AB489" s="579" t="s">
        <v>558</v>
      </c>
      <c r="AC489" s="1789"/>
      <c r="AD489" s="2125"/>
      <c r="AE489" s="2125"/>
    </row>
    <row r="490" spans="1:31" ht="24.95" customHeight="1" x14ac:dyDescent="0.2">
      <c r="A490" s="1766"/>
      <c r="B490" s="1995"/>
      <c r="C490" s="1998"/>
      <c r="D490" s="1989"/>
      <c r="E490" s="1989"/>
      <c r="F490" s="1989"/>
      <c r="G490" s="1985" t="s">
        <v>797</v>
      </c>
      <c r="H490" s="1982">
        <v>0.6</v>
      </c>
      <c r="I490" s="593" t="s">
        <v>600</v>
      </c>
      <c r="J490" s="457"/>
      <c r="K490" s="458"/>
      <c r="L490" s="459"/>
      <c r="M490" s="460"/>
      <c r="N490" s="458"/>
      <c r="O490" s="459"/>
      <c r="P490" s="460"/>
      <c r="Q490" s="458"/>
      <c r="R490" s="459">
        <v>0.3</v>
      </c>
      <c r="S490" s="460"/>
      <c r="T490" s="458"/>
      <c r="U490" s="461">
        <v>1</v>
      </c>
      <c r="V490" s="218">
        <f>SUM(J490:L490)*H490</f>
        <v>0</v>
      </c>
      <c r="W490" s="219">
        <f>SUM(M490:O490)*H490</f>
        <v>0</v>
      </c>
      <c r="X490" s="219">
        <f>SUM(P490:R490)*H490</f>
        <v>0.18</v>
      </c>
      <c r="Y490" s="219">
        <f>SUM(S490:U490)*H490</f>
        <v>0.6</v>
      </c>
      <c r="Z490" s="220">
        <f t="shared" si="7"/>
        <v>0.6</v>
      </c>
      <c r="AA490" s="1984"/>
      <c r="AB490" s="579" t="s">
        <v>558</v>
      </c>
      <c r="AC490" s="1789"/>
      <c r="AD490" s="2125"/>
      <c r="AE490" s="2125"/>
    </row>
    <row r="491" spans="1:31" ht="24.95" customHeight="1" thickBot="1" x14ac:dyDescent="0.25">
      <c r="A491" s="1766"/>
      <c r="B491" s="1995"/>
      <c r="C491" s="1998"/>
      <c r="D491" s="1989"/>
      <c r="E491" s="1989"/>
      <c r="F491" s="1989"/>
      <c r="G491" s="1986"/>
      <c r="H491" s="1987"/>
      <c r="I491" s="252" t="s">
        <v>601</v>
      </c>
      <c r="J491" s="472"/>
      <c r="K491" s="473"/>
      <c r="L491" s="474"/>
      <c r="M491" s="475"/>
      <c r="N491" s="473"/>
      <c r="O491" s="474"/>
      <c r="P491" s="475"/>
      <c r="Q491" s="473"/>
      <c r="R491" s="474"/>
      <c r="S491" s="475"/>
      <c r="T491" s="473"/>
      <c r="U491" s="476"/>
      <c r="V491" s="256">
        <f>SUM(J491:L491)*H490</f>
        <v>0</v>
      </c>
      <c r="W491" s="257">
        <f>SUM(M491:O491)*H490</f>
        <v>0</v>
      </c>
      <c r="X491" s="257">
        <f>SUM(P491:R491)*H490</f>
        <v>0</v>
      </c>
      <c r="Y491" s="257">
        <f>SUM(S491:U491)*H490</f>
        <v>0</v>
      </c>
      <c r="Z491" s="258">
        <f t="shared" si="7"/>
        <v>0</v>
      </c>
      <c r="AA491" s="1984"/>
      <c r="AB491" s="579" t="s">
        <v>558</v>
      </c>
      <c r="AC491" s="1797"/>
      <c r="AD491" s="2125"/>
      <c r="AE491" s="2125"/>
    </row>
    <row r="492" spans="1:31" ht="24.95" customHeight="1" x14ac:dyDescent="0.2">
      <c r="A492" s="1766"/>
      <c r="B492" s="1995"/>
      <c r="C492" s="1998"/>
      <c r="D492" s="1988" t="s">
        <v>123</v>
      </c>
      <c r="E492" s="1988" t="s">
        <v>124</v>
      </c>
      <c r="F492" s="1988" t="s">
        <v>276</v>
      </c>
      <c r="G492" s="1990" t="s">
        <v>798</v>
      </c>
      <c r="H492" s="1991">
        <v>0.4</v>
      </c>
      <c r="I492" s="224" t="s">
        <v>600</v>
      </c>
      <c r="J492" s="452"/>
      <c r="K492" s="453"/>
      <c r="L492" s="454">
        <v>1</v>
      </c>
      <c r="M492" s="455"/>
      <c r="N492" s="453"/>
      <c r="O492" s="454">
        <v>1</v>
      </c>
      <c r="P492" s="455"/>
      <c r="Q492" s="453"/>
      <c r="R492" s="454">
        <v>1</v>
      </c>
      <c r="S492" s="455"/>
      <c r="T492" s="453"/>
      <c r="U492" s="456">
        <v>1</v>
      </c>
      <c r="V492" s="215">
        <f>SUM(J492:L492)*H492</f>
        <v>0.4</v>
      </c>
      <c r="W492" s="216">
        <f>SUM(M492:O492)*H492</f>
        <v>0.4</v>
      </c>
      <c r="X492" s="216">
        <f>SUM(P492:R492)*H492</f>
        <v>0.4</v>
      </c>
      <c r="Y492" s="216">
        <f>SUM(S492:U492)*H492</f>
        <v>0.4</v>
      </c>
      <c r="Z492" s="217">
        <f t="shared" si="7"/>
        <v>0.4</v>
      </c>
      <c r="AA492" s="1984"/>
      <c r="AB492" s="579" t="s">
        <v>558</v>
      </c>
      <c r="AC492" s="1789">
        <v>67</v>
      </c>
      <c r="AD492" s="2125"/>
      <c r="AE492" s="2125"/>
    </row>
    <row r="493" spans="1:31" ht="24.95" customHeight="1" x14ac:dyDescent="0.2">
      <c r="A493" s="1766"/>
      <c r="B493" s="1995"/>
      <c r="C493" s="1998"/>
      <c r="D493" s="1989"/>
      <c r="E493" s="1989"/>
      <c r="F493" s="1989"/>
      <c r="G493" s="1985"/>
      <c r="H493" s="1982"/>
      <c r="I493" s="248" t="s">
        <v>601</v>
      </c>
      <c r="J493" s="467"/>
      <c r="K493" s="468"/>
      <c r="L493" s="469">
        <v>1</v>
      </c>
      <c r="M493" s="470"/>
      <c r="N493" s="468"/>
      <c r="O493" s="469"/>
      <c r="P493" s="470"/>
      <c r="Q493" s="468"/>
      <c r="R493" s="469"/>
      <c r="S493" s="470"/>
      <c r="T493" s="468"/>
      <c r="U493" s="471"/>
      <c r="V493" s="249">
        <f>SUM(J493:L493)*H492</f>
        <v>0.4</v>
      </c>
      <c r="W493" s="250">
        <f>SUM(M493:O493)*H492</f>
        <v>0</v>
      </c>
      <c r="X493" s="250">
        <f>SUM(P493:R493)*H492</f>
        <v>0</v>
      </c>
      <c r="Y493" s="250">
        <f>SUM(S493:U493)*H492</f>
        <v>0</v>
      </c>
      <c r="Z493" s="251">
        <f t="shared" si="7"/>
        <v>0.4</v>
      </c>
      <c r="AA493" s="1984"/>
      <c r="AB493" s="579" t="s">
        <v>558</v>
      </c>
      <c r="AC493" s="1789"/>
      <c r="AD493" s="2125"/>
      <c r="AE493" s="2125"/>
    </row>
    <row r="494" spans="1:31" ht="24.95" customHeight="1" x14ac:dyDescent="0.2">
      <c r="A494" s="1766"/>
      <c r="B494" s="1995"/>
      <c r="C494" s="1998"/>
      <c r="D494" s="1989"/>
      <c r="E494" s="1989"/>
      <c r="F494" s="1989"/>
      <c r="G494" s="1985" t="s">
        <v>799</v>
      </c>
      <c r="H494" s="1982">
        <v>0.2</v>
      </c>
      <c r="I494" s="593" t="s">
        <v>600</v>
      </c>
      <c r="J494" s="457"/>
      <c r="K494" s="458"/>
      <c r="L494" s="459"/>
      <c r="M494" s="460"/>
      <c r="N494" s="458"/>
      <c r="O494" s="459">
        <v>1</v>
      </c>
      <c r="P494" s="460"/>
      <c r="Q494" s="458"/>
      <c r="R494" s="459">
        <v>1</v>
      </c>
      <c r="S494" s="460"/>
      <c r="T494" s="458"/>
      <c r="U494" s="461">
        <v>1</v>
      </c>
      <c r="V494" s="218">
        <f>SUM(J494:L494)*H494</f>
        <v>0</v>
      </c>
      <c r="W494" s="219">
        <f>SUM(M494:O494)*H494</f>
        <v>0.2</v>
      </c>
      <c r="X494" s="219">
        <f>SUM(P494:R494)*H494</f>
        <v>0.2</v>
      </c>
      <c r="Y494" s="219">
        <f>SUM(S494:U494)*H494</f>
        <v>0.2</v>
      </c>
      <c r="Z494" s="220">
        <f t="shared" si="7"/>
        <v>0.2</v>
      </c>
      <c r="AA494" s="1984"/>
      <c r="AB494" s="579" t="s">
        <v>558</v>
      </c>
      <c r="AC494" s="1789"/>
      <c r="AD494" s="2125"/>
      <c r="AE494" s="2125"/>
    </row>
    <row r="495" spans="1:31" ht="24.95" customHeight="1" x14ac:dyDescent="0.2">
      <c r="A495" s="1766"/>
      <c r="B495" s="1995"/>
      <c r="C495" s="1998"/>
      <c r="D495" s="1989"/>
      <c r="E495" s="1989"/>
      <c r="F495" s="1989"/>
      <c r="G495" s="1985"/>
      <c r="H495" s="1982"/>
      <c r="I495" s="248" t="s">
        <v>601</v>
      </c>
      <c r="J495" s="467"/>
      <c r="K495" s="468"/>
      <c r="L495" s="469"/>
      <c r="M495" s="470"/>
      <c r="N495" s="468"/>
      <c r="O495" s="469"/>
      <c r="P495" s="470"/>
      <c r="Q495" s="468"/>
      <c r="R495" s="469"/>
      <c r="S495" s="470"/>
      <c r="T495" s="468"/>
      <c r="U495" s="471"/>
      <c r="V495" s="249">
        <f>SUM(J495:L495)*H494</f>
        <v>0</v>
      </c>
      <c r="W495" s="250">
        <f>SUM(M495:O495)*H494</f>
        <v>0</v>
      </c>
      <c r="X495" s="250">
        <f>SUM(P495:R495)*H494</f>
        <v>0</v>
      </c>
      <c r="Y495" s="250">
        <f>SUM(S495:U495)*H494</f>
        <v>0</v>
      </c>
      <c r="Z495" s="251">
        <f t="shared" si="7"/>
        <v>0</v>
      </c>
      <c r="AA495" s="1984"/>
      <c r="AB495" s="579" t="s">
        <v>558</v>
      </c>
      <c r="AC495" s="1789"/>
      <c r="AD495" s="2125"/>
      <c r="AE495" s="2125"/>
    </row>
    <row r="496" spans="1:31" ht="24.95" customHeight="1" x14ac:dyDescent="0.2">
      <c r="A496" s="1766"/>
      <c r="B496" s="1995"/>
      <c r="C496" s="1998"/>
      <c r="D496" s="1989"/>
      <c r="E496" s="1989"/>
      <c r="F496" s="1989"/>
      <c r="G496" s="1985" t="s">
        <v>800</v>
      </c>
      <c r="H496" s="1982">
        <v>0.4</v>
      </c>
      <c r="I496" s="593" t="s">
        <v>600</v>
      </c>
      <c r="J496" s="457"/>
      <c r="K496" s="458"/>
      <c r="L496" s="459">
        <v>1</v>
      </c>
      <c r="M496" s="460"/>
      <c r="N496" s="458"/>
      <c r="O496" s="459">
        <v>1</v>
      </c>
      <c r="P496" s="460"/>
      <c r="Q496" s="458"/>
      <c r="R496" s="459">
        <v>1</v>
      </c>
      <c r="S496" s="460"/>
      <c r="T496" s="458"/>
      <c r="U496" s="461">
        <v>1</v>
      </c>
      <c r="V496" s="218">
        <f>SUM(J496:L496)*H496</f>
        <v>0.4</v>
      </c>
      <c r="W496" s="219">
        <f>SUM(M496:O496)*H496</f>
        <v>0.4</v>
      </c>
      <c r="X496" s="219">
        <f>SUM(P496:R496)*H496</f>
        <v>0.4</v>
      </c>
      <c r="Y496" s="219">
        <f>SUM(S496:U496)*H496</f>
        <v>0.4</v>
      </c>
      <c r="Z496" s="220">
        <f t="shared" si="7"/>
        <v>0.4</v>
      </c>
      <c r="AA496" s="1984"/>
      <c r="AB496" s="579" t="s">
        <v>558</v>
      </c>
      <c r="AC496" s="1789"/>
      <c r="AD496" s="2125"/>
      <c r="AE496" s="2125"/>
    </row>
    <row r="497" spans="1:31" ht="24.95" customHeight="1" thickBot="1" x14ac:dyDescent="0.25">
      <c r="A497" s="1766"/>
      <c r="B497" s="1995"/>
      <c r="C497" s="1998"/>
      <c r="D497" s="1989"/>
      <c r="E497" s="1989"/>
      <c r="F497" s="1989"/>
      <c r="G497" s="1986"/>
      <c r="H497" s="1987"/>
      <c r="I497" s="252" t="s">
        <v>601</v>
      </c>
      <c r="J497" s="472"/>
      <c r="K497" s="473"/>
      <c r="L497" s="474">
        <v>1</v>
      </c>
      <c r="M497" s="475"/>
      <c r="N497" s="473"/>
      <c r="O497" s="474"/>
      <c r="P497" s="475"/>
      <c r="Q497" s="473"/>
      <c r="R497" s="474"/>
      <c r="S497" s="475"/>
      <c r="T497" s="473"/>
      <c r="U497" s="476"/>
      <c r="V497" s="256">
        <f>SUM(J497:L497)*H496</f>
        <v>0.4</v>
      </c>
      <c r="W497" s="257">
        <f>SUM(M497:O497)*H496</f>
        <v>0</v>
      </c>
      <c r="X497" s="257">
        <f>SUM(P497:R497)*H496</f>
        <v>0</v>
      </c>
      <c r="Y497" s="257">
        <f>SUM(S497:U497)*H496</f>
        <v>0</v>
      </c>
      <c r="Z497" s="258">
        <f t="shared" si="7"/>
        <v>0.4</v>
      </c>
      <c r="AA497" s="1984"/>
      <c r="AB497" s="579" t="s">
        <v>558</v>
      </c>
      <c r="AC497" s="1797"/>
      <c r="AD497" s="2125"/>
      <c r="AE497" s="2125"/>
    </row>
    <row r="498" spans="1:31" ht="24.95" customHeight="1" x14ac:dyDescent="0.2">
      <c r="A498" s="1766"/>
      <c r="B498" s="1995"/>
      <c r="C498" s="1998"/>
      <c r="D498" s="2003" t="s">
        <v>98</v>
      </c>
      <c r="E498" s="2003" t="s">
        <v>99</v>
      </c>
      <c r="F498" s="2003" t="s">
        <v>277</v>
      </c>
      <c r="G498" s="1990" t="s">
        <v>801</v>
      </c>
      <c r="H498" s="1991">
        <v>0.25</v>
      </c>
      <c r="I498" s="224" t="s">
        <v>600</v>
      </c>
      <c r="J498" s="452"/>
      <c r="K498" s="453"/>
      <c r="L498" s="454"/>
      <c r="M498" s="455"/>
      <c r="N498" s="453"/>
      <c r="O498" s="454">
        <v>0.5</v>
      </c>
      <c r="P498" s="455"/>
      <c r="Q498" s="453"/>
      <c r="R498" s="454">
        <v>0.75</v>
      </c>
      <c r="S498" s="455"/>
      <c r="T498" s="453"/>
      <c r="U498" s="456">
        <v>1</v>
      </c>
      <c r="V498" s="215">
        <f>SUM(J498:L498)*H498</f>
        <v>0</v>
      </c>
      <c r="W498" s="216">
        <f>SUM(M498:O498)*H498</f>
        <v>0.125</v>
      </c>
      <c r="X498" s="216">
        <f>SUM(P498:R498)*H498</f>
        <v>0.1875</v>
      </c>
      <c r="Y498" s="216">
        <f>SUM(S498:U498)*H498</f>
        <v>0.25</v>
      </c>
      <c r="Z498" s="217">
        <f t="shared" si="7"/>
        <v>0.25</v>
      </c>
      <c r="AA498" s="1984"/>
      <c r="AB498" s="579" t="s">
        <v>558</v>
      </c>
      <c r="AC498" s="1789">
        <v>68</v>
      </c>
      <c r="AD498" s="2125"/>
      <c r="AE498" s="2125"/>
    </row>
    <row r="499" spans="1:31" ht="24.95" customHeight="1" x14ac:dyDescent="0.2">
      <c r="A499" s="1766"/>
      <c r="B499" s="1995"/>
      <c r="C499" s="1998"/>
      <c r="D499" s="2004"/>
      <c r="E499" s="2004"/>
      <c r="F499" s="2004"/>
      <c r="G499" s="1985"/>
      <c r="H499" s="1982"/>
      <c r="I499" s="248" t="s">
        <v>601</v>
      </c>
      <c r="J499" s="467"/>
      <c r="K499" s="468"/>
      <c r="L499" s="469"/>
      <c r="M499" s="470"/>
      <c r="N499" s="468"/>
      <c r="O499" s="469"/>
      <c r="P499" s="470"/>
      <c r="Q499" s="468"/>
      <c r="R499" s="469"/>
      <c r="S499" s="470"/>
      <c r="T499" s="468"/>
      <c r="U499" s="471"/>
      <c r="V499" s="249">
        <f>SUM(J499:L499)*H498</f>
        <v>0</v>
      </c>
      <c r="W499" s="250">
        <f>SUM(M499:O499)*H498</f>
        <v>0</v>
      </c>
      <c r="X499" s="250">
        <f>SUM(P499:R499)*H498</f>
        <v>0</v>
      </c>
      <c r="Y499" s="250">
        <f>SUM(S499:U499)*H498</f>
        <v>0</v>
      </c>
      <c r="Z499" s="251">
        <f t="shared" si="7"/>
        <v>0</v>
      </c>
      <c r="AA499" s="1984"/>
      <c r="AB499" s="579" t="s">
        <v>558</v>
      </c>
      <c r="AC499" s="1789"/>
      <c r="AD499" s="2125"/>
      <c r="AE499" s="2125"/>
    </row>
    <row r="500" spans="1:31" ht="24.95" customHeight="1" x14ac:dyDescent="0.2">
      <c r="A500" s="1766"/>
      <c r="B500" s="1995"/>
      <c r="C500" s="1998"/>
      <c r="D500" s="2004"/>
      <c r="E500" s="2004"/>
      <c r="F500" s="2004"/>
      <c r="G500" s="1985" t="s">
        <v>802</v>
      </c>
      <c r="H500" s="1982">
        <v>0.25</v>
      </c>
      <c r="I500" s="593" t="s">
        <v>600</v>
      </c>
      <c r="J500" s="457"/>
      <c r="K500" s="458"/>
      <c r="L500" s="459"/>
      <c r="M500" s="460"/>
      <c r="N500" s="458"/>
      <c r="O500" s="459">
        <v>0.5</v>
      </c>
      <c r="P500" s="460"/>
      <c r="Q500" s="458"/>
      <c r="R500" s="459">
        <v>0.75</v>
      </c>
      <c r="S500" s="460"/>
      <c r="T500" s="458"/>
      <c r="U500" s="461">
        <v>1</v>
      </c>
      <c r="V500" s="218">
        <f>SUM(J500:L500)*H500</f>
        <v>0</v>
      </c>
      <c r="W500" s="219">
        <f>SUM(M500:O500)*H500</f>
        <v>0.125</v>
      </c>
      <c r="X500" s="219">
        <f>SUM(P500:R500)*H500</f>
        <v>0.1875</v>
      </c>
      <c r="Y500" s="219">
        <f>SUM(S500:U500)*H500</f>
        <v>0.25</v>
      </c>
      <c r="Z500" s="220">
        <f t="shared" si="7"/>
        <v>0.25</v>
      </c>
      <c r="AA500" s="1984"/>
      <c r="AB500" s="579" t="s">
        <v>558</v>
      </c>
      <c r="AC500" s="1789"/>
      <c r="AD500" s="2125"/>
      <c r="AE500" s="2125"/>
    </row>
    <row r="501" spans="1:31" ht="24.95" customHeight="1" x14ac:dyDescent="0.2">
      <c r="A501" s="1766"/>
      <c r="B501" s="1995"/>
      <c r="C501" s="1998"/>
      <c r="D501" s="2004"/>
      <c r="E501" s="2004"/>
      <c r="F501" s="2004"/>
      <c r="G501" s="1985"/>
      <c r="H501" s="1982"/>
      <c r="I501" s="248" t="s">
        <v>601</v>
      </c>
      <c r="J501" s="467"/>
      <c r="K501" s="468"/>
      <c r="L501" s="469"/>
      <c r="M501" s="470"/>
      <c r="N501" s="468"/>
      <c r="O501" s="469"/>
      <c r="P501" s="470"/>
      <c r="Q501" s="468"/>
      <c r="R501" s="469"/>
      <c r="S501" s="470"/>
      <c r="T501" s="468"/>
      <c r="U501" s="471"/>
      <c r="V501" s="249">
        <f>SUM(J501:L501)*H500</f>
        <v>0</v>
      </c>
      <c r="W501" s="250">
        <f>SUM(M501:O501)*H500</f>
        <v>0</v>
      </c>
      <c r="X501" s="250">
        <f>SUM(P501:R501)*H500</f>
        <v>0</v>
      </c>
      <c r="Y501" s="250">
        <f>SUM(S501:U501)*H500</f>
        <v>0</v>
      </c>
      <c r="Z501" s="251">
        <f t="shared" si="7"/>
        <v>0</v>
      </c>
      <c r="AA501" s="1984"/>
      <c r="AB501" s="579" t="s">
        <v>558</v>
      </c>
      <c r="AC501" s="1789"/>
      <c r="AD501" s="2125"/>
      <c r="AE501" s="2125"/>
    </row>
    <row r="502" spans="1:31" ht="24.95" customHeight="1" x14ac:dyDescent="0.2">
      <c r="A502" s="1766"/>
      <c r="B502" s="1995"/>
      <c r="C502" s="1998"/>
      <c r="D502" s="2004"/>
      <c r="E502" s="2004"/>
      <c r="F502" s="2004"/>
      <c r="G502" s="1985" t="s">
        <v>803</v>
      </c>
      <c r="H502" s="1982">
        <v>0.25</v>
      </c>
      <c r="I502" s="593" t="s">
        <v>600</v>
      </c>
      <c r="J502" s="457"/>
      <c r="K502" s="458"/>
      <c r="L502" s="459"/>
      <c r="M502" s="460"/>
      <c r="N502" s="458"/>
      <c r="O502" s="459">
        <v>0.5</v>
      </c>
      <c r="P502" s="460"/>
      <c r="Q502" s="458"/>
      <c r="R502" s="459">
        <v>0.75</v>
      </c>
      <c r="S502" s="460"/>
      <c r="T502" s="458"/>
      <c r="U502" s="461">
        <v>1</v>
      </c>
      <c r="V502" s="218">
        <f>SUM(J502:L502)*H502</f>
        <v>0</v>
      </c>
      <c r="W502" s="219">
        <f>SUM(M502:O502)*H502</f>
        <v>0.125</v>
      </c>
      <c r="X502" s="219">
        <f>SUM(P502:R502)*H502</f>
        <v>0.1875</v>
      </c>
      <c r="Y502" s="219">
        <f>SUM(S502:U502)*H502</f>
        <v>0.25</v>
      </c>
      <c r="Z502" s="220">
        <f t="shared" si="7"/>
        <v>0.25</v>
      </c>
      <c r="AA502" s="1984"/>
      <c r="AB502" s="579" t="s">
        <v>558</v>
      </c>
      <c r="AC502" s="1789"/>
      <c r="AD502" s="2125"/>
      <c r="AE502" s="2125"/>
    </row>
    <row r="503" spans="1:31" ht="24.95" customHeight="1" x14ac:dyDescent="0.2">
      <c r="A503" s="1766"/>
      <c r="B503" s="1995"/>
      <c r="C503" s="1998"/>
      <c r="D503" s="2004"/>
      <c r="E503" s="2004"/>
      <c r="F503" s="2004"/>
      <c r="G503" s="1985"/>
      <c r="H503" s="1982"/>
      <c r="I503" s="248" t="s">
        <v>601</v>
      </c>
      <c r="J503" s="467"/>
      <c r="K503" s="468"/>
      <c r="L503" s="469"/>
      <c r="M503" s="470"/>
      <c r="N503" s="468"/>
      <c r="O503" s="469"/>
      <c r="P503" s="470"/>
      <c r="Q503" s="468"/>
      <c r="R503" s="469"/>
      <c r="S503" s="470"/>
      <c r="T503" s="468"/>
      <c r="U503" s="471"/>
      <c r="V503" s="249">
        <f>SUM(J503:L503)*H502</f>
        <v>0</v>
      </c>
      <c r="W503" s="250">
        <f>SUM(M503:O503)*H502</f>
        <v>0</v>
      </c>
      <c r="X503" s="250">
        <f>SUM(P503:R503)*H502</f>
        <v>0</v>
      </c>
      <c r="Y503" s="250">
        <f>SUM(S503:U503)*H502</f>
        <v>0</v>
      </c>
      <c r="Z503" s="251">
        <f t="shared" si="7"/>
        <v>0</v>
      </c>
      <c r="AA503" s="1984"/>
      <c r="AB503" s="579" t="s">
        <v>558</v>
      </c>
      <c r="AC503" s="1789"/>
      <c r="AD503" s="2125"/>
      <c r="AE503" s="2125"/>
    </row>
    <row r="504" spans="1:31" ht="24.95" customHeight="1" x14ac:dyDescent="0.2">
      <c r="A504" s="1766"/>
      <c r="B504" s="1995"/>
      <c r="C504" s="1998"/>
      <c r="D504" s="2004"/>
      <c r="E504" s="2004"/>
      <c r="F504" s="2004"/>
      <c r="G504" s="1985" t="s">
        <v>804</v>
      </c>
      <c r="H504" s="1982">
        <v>0.25</v>
      </c>
      <c r="I504" s="593" t="s">
        <v>600</v>
      </c>
      <c r="J504" s="457"/>
      <c r="K504" s="458"/>
      <c r="L504" s="459"/>
      <c r="M504" s="460"/>
      <c r="N504" s="458"/>
      <c r="O504" s="459">
        <v>0.5</v>
      </c>
      <c r="P504" s="460"/>
      <c r="Q504" s="458"/>
      <c r="R504" s="459">
        <v>0.75</v>
      </c>
      <c r="S504" s="460"/>
      <c r="T504" s="458"/>
      <c r="U504" s="461">
        <v>1</v>
      </c>
      <c r="V504" s="218">
        <f>SUM(J504:L504)*H504</f>
        <v>0</v>
      </c>
      <c r="W504" s="219">
        <f>SUM(M504:O504)*H504</f>
        <v>0.125</v>
      </c>
      <c r="X504" s="219">
        <f>SUM(P504:R504)*H504</f>
        <v>0.1875</v>
      </c>
      <c r="Y504" s="219">
        <f>SUM(S504:U504)*H504</f>
        <v>0.25</v>
      </c>
      <c r="Z504" s="220">
        <f t="shared" si="7"/>
        <v>0.25</v>
      </c>
      <c r="AA504" s="1984"/>
      <c r="AB504" s="579" t="s">
        <v>558</v>
      </c>
      <c r="AC504" s="1789"/>
      <c r="AD504" s="2125"/>
      <c r="AE504" s="2125"/>
    </row>
    <row r="505" spans="1:31" ht="24.95" customHeight="1" thickBot="1" x14ac:dyDescent="0.25">
      <c r="A505" s="1766"/>
      <c r="B505" s="1995"/>
      <c r="C505" s="1998"/>
      <c r="D505" s="2004"/>
      <c r="E505" s="2004"/>
      <c r="F505" s="2004"/>
      <c r="G505" s="1986"/>
      <c r="H505" s="1987"/>
      <c r="I505" s="252" t="s">
        <v>601</v>
      </c>
      <c r="J505" s="472"/>
      <c r="K505" s="473"/>
      <c r="L505" s="474"/>
      <c r="M505" s="475"/>
      <c r="N505" s="473"/>
      <c r="O505" s="474"/>
      <c r="P505" s="475"/>
      <c r="Q505" s="473"/>
      <c r="R505" s="474"/>
      <c r="S505" s="475"/>
      <c r="T505" s="473"/>
      <c r="U505" s="476"/>
      <c r="V505" s="256">
        <f>SUM(J505:L505)*H504</f>
        <v>0</v>
      </c>
      <c r="W505" s="257">
        <f>SUM(M505:O505)*H504</f>
        <v>0</v>
      </c>
      <c r="X505" s="257">
        <f>SUM(P505:R505)*H504</f>
        <v>0</v>
      </c>
      <c r="Y505" s="257">
        <f>SUM(S505:U505)*H504</f>
        <v>0</v>
      </c>
      <c r="Z505" s="258">
        <f t="shared" si="7"/>
        <v>0</v>
      </c>
      <c r="AA505" s="1984"/>
      <c r="AB505" s="579" t="s">
        <v>558</v>
      </c>
      <c r="AC505" s="1789"/>
      <c r="AD505" s="2125"/>
      <c r="AE505" s="2125"/>
    </row>
    <row r="506" spans="1:31" ht="24.95" customHeight="1" x14ac:dyDescent="0.2">
      <c r="A506" s="1766"/>
      <c r="B506" s="1995"/>
      <c r="C506" s="2003" t="s">
        <v>27</v>
      </c>
      <c r="D506" s="2003" t="s">
        <v>278</v>
      </c>
      <c r="E506" s="2003" t="s">
        <v>100</v>
      </c>
      <c r="F506" s="2003" t="s">
        <v>121</v>
      </c>
      <c r="G506" s="1990" t="s">
        <v>809</v>
      </c>
      <c r="H506" s="1991">
        <v>0.5</v>
      </c>
      <c r="I506" s="224" t="s">
        <v>600</v>
      </c>
      <c r="J506" s="452"/>
      <c r="K506" s="453"/>
      <c r="L506" s="454">
        <v>0.56000000000000005</v>
      </c>
      <c r="M506" s="455"/>
      <c r="N506" s="453"/>
      <c r="O506" s="454">
        <v>0.7</v>
      </c>
      <c r="P506" s="455"/>
      <c r="Q506" s="453"/>
      <c r="R506" s="454">
        <v>0.8</v>
      </c>
      <c r="S506" s="455"/>
      <c r="T506" s="453"/>
      <c r="U506" s="456">
        <v>1</v>
      </c>
      <c r="V506" s="215">
        <f>SUM(J506:L506)*H506</f>
        <v>0.28000000000000003</v>
      </c>
      <c r="W506" s="216">
        <f>SUM(M506:O506)*H506</f>
        <v>0.35</v>
      </c>
      <c r="X506" s="216">
        <f>SUM(P506:R506)*H506</f>
        <v>0.4</v>
      </c>
      <c r="Y506" s="216">
        <f>SUM(S506:U506)*H506</f>
        <v>0.5</v>
      </c>
      <c r="Z506" s="217">
        <f t="shared" si="7"/>
        <v>0.5</v>
      </c>
      <c r="AA506" s="1984"/>
      <c r="AB506" s="579" t="s">
        <v>558</v>
      </c>
      <c r="AC506" s="1796">
        <v>69</v>
      </c>
      <c r="AD506" s="2125"/>
      <c r="AE506" s="2125"/>
    </row>
    <row r="507" spans="1:31" ht="24.95" customHeight="1" x14ac:dyDescent="0.2">
      <c r="A507" s="1766"/>
      <c r="B507" s="1995"/>
      <c r="C507" s="2004"/>
      <c r="D507" s="2004"/>
      <c r="E507" s="2004"/>
      <c r="F507" s="2004"/>
      <c r="G507" s="1985"/>
      <c r="H507" s="1982"/>
      <c r="I507" s="248" t="s">
        <v>601</v>
      </c>
      <c r="J507" s="467"/>
      <c r="K507" s="468"/>
      <c r="L507" s="469">
        <v>0.56000000000000005</v>
      </c>
      <c r="M507" s="470"/>
      <c r="N507" s="468"/>
      <c r="O507" s="469"/>
      <c r="P507" s="470"/>
      <c r="Q507" s="468"/>
      <c r="R507" s="469"/>
      <c r="S507" s="470"/>
      <c r="T507" s="468"/>
      <c r="U507" s="471"/>
      <c r="V507" s="249">
        <f>SUM(J507:L507)*H506</f>
        <v>0.28000000000000003</v>
      </c>
      <c r="W507" s="250">
        <f>SUM(M507:O507)*H506</f>
        <v>0</v>
      </c>
      <c r="X507" s="250">
        <f>SUM(P507:R507)*H506</f>
        <v>0</v>
      </c>
      <c r="Y507" s="250">
        <f>SUM(S507:U507)*H506</f>
        <v>0</v>
      </c>
      <c r="Z507" s="251">
        <f t="shared" si="7"/>
        <v>0.28000000000000003</v>
      </c>
      <c r="AA507" s="1984"/>
      <c r="AB507" s="579" t="s">
        <v>558</v>
      </c>
      <c r="AC507" s="1789"/>
      <c r="AD507" s="2125"/>
      <c r="AE507" s="2125"/>
    </row>
    <row r="508" spans="1:31" ht="24.95" customHeight="1" x14ac:dyDescent="0.2">
      <c r="A508" s="1766"/>
      <c r="B508" s="1995"/>
      <c r="C508" s="2004"/>
      <c r="D508" s="2004"/>
      <c r="E508" s="2004"/>
      <c r="F508" s="2004"/>
      <c r="G508" s="1985" t="s">
        <v>810</v>
      </c>
      <c r="H508" s="1982">
        <v>0.5</v>
      </c>
      <c r="I508" s="593" t="s">
        <v>600</v>
      </c>
      <c r="J508" s="457"/>
      <c r="K508" s="458"/>
      <c r="L508" s="459">
        <v>0.56000000000000005</v>
      </c>
      <c r="M508" s="460"/>
      <c r="N508" s="458"/>
      <c r="O508" s="459">
        <v>0.7</v>
      </c>
      <c r="P508" s="460"/>
      <c r="Q508" s="458"/>
      <c r="R508" s="459">
        <v>0.8</v>
      </c>
      <c r="S508" s="460"/>
      <c r="T508" s="458"/>
      <c r="U508" s="461">
        <v>1</v>
      </c>
      <c r="V508" s="218">
        <f>SUM(J508:L508)*H508</f>
        <v>0.28000000000000003</v>
      </c>
      <c r="W508" s="219">
        <f>SUM(M508:O508)*H508</f>
        <v>0.35</v>
      </c>
      <c r="X508" s="219">
        <f>SUM(P508:R508)*H508</f>
        <v>0.4</v>
      </c>
      <c r="Y508" s="219">
        <f>SUM(S508:U508)*H508</f>
        <v>0.5</v>
      </c>
      <c r="Z508" s="220">
        <f t="shared" si="7"/>
        <v>0.5</v>
      </c>
      <c r="AA508" s="1984"/>
      <c r="AB508" s="579" t="s">
        <v>558</v>
      </c>
      <c r="AC508" s="1789"/>
      <c r="AD508" s="2125"/>
      <c r="AE508" s="2125"/>
    </row>
    <row r="509" spans="1:31" ht="24.95" customHeight="1" thickBot="1" x14ac:dyDescent="0.25">
      <c r="A509" s="1766"/>
      <c r="B509" s="1995"/>
      <c r="C509" s="2004"/>
      <c r="D509" s="2004"/>
      <c r="E509" s="2004"/>
      <c r="F509" s="2004"/>
      <c r="G509" s="1986"/>
      <c r="H509" s="1987"/>
      <c r="I509" s="252" t="s">
        <v>601</v>
      </c>
      <c r="J509" s="472"/>
      <c r="K509" s="473"/>
      <c r="L509" s="474">
        <v>0.56000000000000005</v>
      </c>
      <c r="M509" s="475"/>
      <c r="N509" s="473"/>
      <c r="O509" s="474"/>
      <c r="P509" s="475"/>
      <c r="Q509" s="473"/>
      <c r="R509" s="474"/>
      <c r="S509" s="475"/>
      <c r="T509" s="473"/>
      <c r="U509" s="476"/>
      <c r="V509" s="256">
        <f>SUM(J509:L509)*H508</f>
        <v>0.28000000000000003</v>
      </c>
      <c r="W509" s="257">
        <f>SUM(M509:O509)*H508</f>
        <v>0</v>
      </c>
      <c r="X509" s="257">
        <f>SUM(P509:R509)*H508</f>
        <v>0</v>
      </c>
      <c r="Y509" s="257">
        <f>SUM(S509:U509)*H508</f>
        <v>0</v>
      </c>
      <c r="Z509" s="258">
        <f t="shared" si="7"/>
        <v>0.28000000000000003</v>
      </c>
      <c r="AA509" s="1984"/>
      <c r="AB509" s="579" t="s">
        <v>558</v>
      </c>
      <c r="AC509" s="1789"/>
      <c r="AD509" s="2125"/>
      <c r="AE509" s="2125"/>
    </row>
    <row r="510" spans="1:31" ht="24.95" customHeight="1" x14ac:dyDescent="0.2">
      <c r="A510" s="1766"/>
      <c r="B510" s="1995"/>
      <c r="C510" s="2003" t="s">
        <v>28</v>
      </c>
      <c r="D510" s="2003" t="s">
        <v>405</v>
      </c>
      <c r="E510" s="2003" t="s">
        <v>406</v>
      </c>
      <c r="F510" s="2003" t="s">
        <v>407</v>
      </c>
      <c r="G510" s="1990" t="s">
        <v>812</v>
      </c>
      <c r="H510" s="1991">
        <v>0.3</v>
      </c>
      <c r="I510" s="224" t="s">
        <v>600</v>
      </c>
      <c r="J510" s="452"/>
      <c r="K510" s="453"/>
      <c r="L510" s="454"/>
      <c r="M510" s="455"/>
      <c r="N510" s="453"/>
      <c r="O510" s="454"/>
      <c r="P510" s="455"/>
      <c r="Q510" s="453"/>
      <c r="R510" s="454">
        <v>1</v>
      </c>
      <c r="S510" s="455"/>
      <c r="T510" s="453"/>
      <c r="U510" s="456">
        <v>1</v>
      </c>
      <c r="V510" s="215">
        <f>SUM(J510:L510)*H510</f>
        <v>0</v>
      </c>
      <c r="W510" s="216">
        <f>SUM(M510:O510)*H510</f>
        <v>0</v>
      </c>
      <c r="X510" s="216">
        <f>SUM(P510:R510)*H510</f>
        <v>0.3</v>
      </c>
      <c r="Y510" s="216">
        <f>SUM(S510:U510)*H510</f>
        <v>0.3</v>
      </c>
      <c r="Z510" s="217">
        <f t="shared" si="7"/>
        <v>0.3</v>
      </c>
      <c r="AA510" s="1984"/>
      <c r="AB510" s="579" t="s">
        <v>558</v>
      </c>
      <c r="AC510" s="1796">
        <v>70</v>
      </c>
      <c r="AD510" s="2125"/>
      <c r="AE510" s="2125"/>
    </row>
    <row r="511" spans="1:31" ht="24.95" customHeight="1" x14ac:dyDescent="0.2">
      <c r="A511" s="1766"/>
      <c r="B511" s="1995"/>
      <c r="C511" s="2004"/>
      <c r="D511" s="2004"/>
      <c r="E511" s="2004"/>
      <c r="F511" s="2004"/>
      <c r="G511" s="1985"/>
      <c r="H511" s="1982"/>
      <c r="I511" s="248" t="s">
        <v>601</v>
      </c>
      <c r="J511" s="467"/>
      <c r="K511" s="468"/>
      <c r="L511" s="469"/>
      <c r="M511" s="470"/>
      <c r="N511" s="468"/>
      <c r="O511" s="469"/>
      <c r="P511" s="470"/>
      <c r="Q511" s="468"/>
      <c r="R511" s="469"/>
      <c r="S511" s="470"/>
      <c r="T511" s="468"/>
      <c r="U511" s="471"/>
      <c r="V511" s="249">
        <f>SUM(J511:L511)*H510</f>
        <v>0</v>
      </c>
      <c r="W511" s="250">
        <f>SUM(M511:O511)*H510</f>
        <v>0</v>
      </c>
      <c r="X511" s="250">
        <f>SUM(P511:R511)*H510</f>
        <v>0</v>
      </c>
      <c r="Y511" s="250">
        <f>SUM(S511:U511)*H510</f>
        <v>0</v>
      </c>
      <c r="Z511" s="251">
        <f t="shared" si="7"/>
        <v>0</v>
      </c>
      <c r="AA511" s="1984"/>
      <c r="AB511" s="579" t="s">
        <v>558</v>
      </c>
      <c r="AC511" s="1789"/>
      <c r="AD511" s="2125"/>
      <c r="AE511" s="2125"/>
    </row>
    <row r="512" spans="1:31" ht="24.95" customHeight="1" x14ac:dyDescent="0.2">
      <c r="A512" s="1766"/>
      <c r="B512" s="1995"/>
      <c r="C512" s="2004"/>
      <c r="D512" s="2004"/>
      <c r="E512" s="2004"/>
      <c r="F512" s="2004"/>
      <c r="G512" s="1985" t="s">
        <v>811</v>
      </c>
      <c r="H512" s="1982">
        <v>0.3</v>
      </c>
      <c r="I512" s="593" t="s">
        <v>600</v>
      </c>
      <c r="J512" s="457"/>
      <c r="K512" s="458"/>
      <c r="L512" s="459"/>
      <c r="M512" s="460"/>
      <c r="N512" s="458"/>
      <c r="O512" s="459"/>
      <c r="P512" s="460"/>
      <c r="Q512" s="458"/>
      <c r="R512" s="459">
        <v>1</v>
      </c>
      <c r="S512" s="460"/>
      <c r="T512" s="458"/>
      <c r="U512" s="461">
        <v>1</v>
      </c>
      <c r="V512" s="218">
        <f>SUM(J512:L512)*H512</f>
        <v>0</v>
      </c>
      <c r="W512" s="219">
        <f>SUM(M512:O512)*H512</f>
        <v>0</v>
      </c>
      <c r="X512" s="219">
        <f>SUM(P512:R512)*H512</f>
        <v>0.3</v>
      </c>
      <c r="Y512" s="219">
        <f>SUM(S512:U512)*H512</f>
        <v>0.3</v>
      </c>
      <c r="Z512" s="220">
        <f t="shared" si="7"/>
        <v>0.3</v>
      </c>
      <c r="AA512" s="1984"/>
      <c r="AB512" s="579" t="s">
        <v>558</v>
      </c>
      <c r="AC512" s="1789"/>
      <c r="AD512" s="2125"/>
      <c r="AE512" s="2125"/>
    </row>
    <row r="513" spans="1:31" ht="24.95" customHeight="1" x14ac:dyDescent="0.2">
      <c r="A513" s="1766"/>
      <c r="B513" s="1995"/>
      <c r="C513" s="2004"/>
      <c r="D513" s="2004"/>
      <c r="E513" s="2004"/>
      <c r="F513" s="2004"/>
      <c r="G513" s="1985"/>
      <c r="H513" s="1982"/>
      <c r="I513" s="248" t="s">
        <v>601</v>
      </c>
      <c r="J513" s="467"/>
      <c r="K513" s="468"/>
      <c r="L513" s="469"/>
      <c r="M513" s="470"/>
      <c r="N513" s="468"/>
      <c r="O513" s="469"/>
      <c r="P513" s="470"/>
      <c r="Q513" s="468"/>
      <c r="R513" s="469"/>
      <c r="S513" s="470"/>
      <c r="T513" s="468"/>
      <c r="U513" s="471"/>
      <c r="V513" s="249">
        <f>SUM(J513:L513)*H512</f>
        <v>0</v>
      </c>
      <c r="W513" s="250">
        <f>SUM(M513:O513)*H512</f>
        <v>0</v>
      </c>
      <c r="X513" s="250">
        <f>SUM(P513:R513)*H512</f>
        <v>0</v>
      </c>
      <c r="Y513" s="250">
        <f>SUM(S513:U513)*H512</f>
        <v>0</v>
      </c>
      <c r="Z513" s="251">
        <f t="shared" si="7"/>
        <v>0</v>
      </c>
      <c r="AA513" s="1984"/>
      <c r="AB513" s="579" t="s">
        <v>558</v>
      </c>
      <c r="AC513" s="1789"/>
      <c r="AD513" s="2125"/>
      <c r="AE513" s="2125"/>
    </row>
    <row r="514" spans="1:31" ht="24.95" customHeight="1" x14ac:dyDescent="0.2">
      <c r="A514" s="1766"/>
      <c r="B514" s="1995"/>
      <c r="C514" s="2004"/>
      <c r="D514" s="2004"/>
      <c r="E514" s="2004"/>
      <c r="F514" s="2004"/>
      <c r="G514" s="1985" t="s">
        <v>813</v>
      </c>
      <c r="H514" s="1982">
        <v>0.4</v>
      </c>
      <c r="I514" s="593" t="s">
        <v>600</v>
      </c>
      <c r="J514" s="457"/>
      <c r="K514" s="458"/>
      <c r="L514" s="459"/>
      <c r="M514" s="460"/>
      <c r="N514" s="458"/>
      <c r="O514" s="459"/>
      <c r="P514" s="460"/>
      <c r="Q514" s="458"/>
      <c r="R514" s="459">
        <v>1</v>
      </c>
      <c r="S514" s="460"/>
      <c r="T514" s="458"/>
      <c r="U514" s="461">
        <v>1</v>
      </c>
      <c r="V514" s="218">
        <f>SUM(J514:L514)*H514</f>
        <v>0</v>
      </c>
      <c r="W514" s="219">
        <f>SUM(M514:O514)*H514</f>
        <v>0</v>
      </c>
      <c r="X514" s="219">
        <f>SUM(P514:R514)*H514</f>
        <v>0.4</v>
      </c>
      <c r="Y514" s="219">
        <f>SUM(S514:U514)*H514</f>
        <v>0.4</v>
      </c>
      <c r="Z514" s="220">
        <f t="shared" si="7"/>
        <v>0.4</v>
      </c>
      <c r="AA514" s="1984"/>
      <c r="AB514" s="579" t="s">
        <v>558</v>
      </c>
      <c r="AC514" s="1789"/>
      <c r="AD514" s="2125"/>
      <c r="AE514" s="2125"/>
    </row>
    <row r="515" spans="1:31" ht="24.95" customHeight="1" thickBot="1" x14ac:dyDescent="0.25">
      <c r="A515" s="1766"/>
      <c r="B515" s="1995"/>
      <c r="C515" s="2004"/>
      <c r="D515" s="2004"/>
      <c r="E515" s="2004"/>
      <c r="F515" s="2004"/>
      <c r="G515" s="1986"/>
      <c r="H515" s="1987"/>
      <c r="I515" s="252" t="s">
        <v>601</v>
      </c>
      <c r="J515" s="472"/>
      <c r="K515" s="473"/>
      <c r="L515" s="474"/>
      <c r="M515" s="475"/>
      <c r="N515" s="473"/>
      <c r="O515" s="474"/>
      <c r="P515" s="475"/>
      <c r="Q515" s="473"/>
      <c r="R515" s="474"/>
      <c r="S515" s="475"/>
      <c r="T515" s="473"/>
      <c r="U515" s="476"/>
      <c r="V515" s="256">
        <f>SUM(J515:L515)*H514</f>
        <v>0</v>
      </c>
      <c r="W515" s="257">
        <f>SUM(M515:O515)*H514</f>
        <v>0</v>
      </c>
      <c r="X515" s="257">
        <f>SUM(P515:R515)*H514</f>
        <v>0</v>
      </c>
      <c r="Y515" s="257">
        <f>SUM(S515:U515)*H514</f>
        <v>0</v>
      </c>
      <c r="Z515" s="258">
        <f t="shared" si="7"/>
        <v>0</v>
      </c>
      <c r="AA515" s="1984"/>
      <c r="AB515" s="579" t="s">
        <v>558</v>
      </c>
      <c r="AC515" s="1789"/>
      <c r="AD515" s="2125"/>
      <c r="AE515" s="2125"/>
    </row>
    <row r="516" spans="1:31" ht="24.95" customHeight="1" x14ac:dyDescent="0.2">
      <c r="A516" s="1766"/>
      <c r="B516" s="1995"/>
      <c r="C516" s="2003" t="s">
        <v>29</v>
      </c>
      <c r="D516" s="2003" t="s">
        <v>101</v>
      </c>
      <c r="E516" s="2003" t="s">
        <v>464</v>
      </c>
      <c r="F516" s="2003" t="s">
        <v>102</v>
      </c>
      <c r="G516" s="1990" t="s">
        <v>814</v>
      </c>
      <c r="H516" s="1991">
        <v>0.8</v>
      </c>
      <c r="I516" s="224" t="s">
        <v>600</v>
      </c>
      <c r="J516" s="452"/>
      <c r="K516" s="453"/>
      <c r="L516" s="454">
        <v>1</v>
      </c>
      <c r="M516" s="455"/>
      <c r="N516" s="453"/>
      <c r="O516" s="454">
        <v>1</v>
      </c>
      <c r="P516" s="455"/>
      <c r="Q516" s="453"/>
      <c r="R516" s="454">
        <v>1</v>
      </c>
      <c r="S516" s="455"/>
      <c r="T516" s="453"/>
      <c r="U516" s="456">
        <v>1</v>
      </c>
      <c r="V516" s="215">
        <f>SUM(J516:L516)*H516</f>
        <v>0.8</v>
      </c>
      <c r="W516" s="216">
        <f>SUM(M516:O516)*H516</f>
        <v>0.8</v>
      </c>
      <c r="X516" s="216">
        <f>SUM(P516:R516)*H516</f>
        <v>0.8</v>
      </c>
      <c r="Y516" s="216">
        <f>SUM(S516:U516)*H516</f>
        <v>0.8</v>
      </c>
      <c r="Z516" s="217">
        <f t="shared" si="7"/>
        <v>0.8</v>
      </c>
      <c r="AA516" s="1984"/>
      <c r="AB516" s="579" t="s">
        <v>558</v>
      </c>
      <c r="AC516" s="1796">
        <v>71</v>
      </c>
      <c r="AD516" s="2125"/>
      <c r="AE516" s="2125"/>
    </row>
    <row r="517" spans="1:31" ht="24.95" customHeight="1" x14ac:dyDescent="0.2">
      <c r="A517" s="1766"/>
      <c r="B517" s="1995"/>
      <c r="C517" s="2004"/>
      <c r="D517" s="2004"/>
      <c r="E517" s="2004"/>
      <c r="F517" s="2004"/>
      <c r="G517" s="1985"/>
      <c r="H517" s="1982"/>
      <c r="I517" s="248" t="s">
        <v>601</v>
      </c>
      <c r="J517" s="467"/>
      <c r="K517" s="468"/>
      <c r="L517" s="469">
        <v>1</v>
      </c>
      <c r="M517" s="470"/>
      <c r="N517" s="468"/>
      <c r="O517" s="469"/>
      <c r="P517" s="470"/>
      <c r="Q517" s="468"/>
      <c r="R517" s="469"/>
      <c r="S517" s="470"/>
      <c r="T517" s="468"/>
      <c r="U517" s="471"/>
      <c r="V517" s="249">
        <f>SUM(J517:L517)*H516</f>
        <v>0.8</v>
      </c>
      <c r="W517" s="250">
        <f>SUM(M517:O517)*H516</f>
        <v>0</v>
      </c>
      <c r="X517" s="250">
        <f>SUM(P517:R517)*H516</f>
        <v>0</v>
      </c>
      <c r="Y517" s="250">
        <f>SUM(S517:U517)*H516</f>
        <v>0</v>
      </c>
      <c r="Z517" s="251">
        <f t="shared" ref="Z517:Z580" si="8">MAX(V517:Y517)</f>
        <v>0.8</v>
      </c>
      <c r="AA517" s="1984"/>
      <c r="AB517" s="579" t="s">
        <v>558</v>
      </c>
      <c r="AC517" s="1789"/>
      <c r="AD517" s="2125"/>
      <c r="AE517" s="2125"/>
    </row>
    <row r="518" spans="1:31" ht="24.95" customHeight="1" x14ac:dyDescent="0.2">
      <c r="A518" s="1766"/>
      <c r="B518" s="1995"/>
      <c r="C518" s="2004"/>
      <c r="D518" s="2004"/>
      <c r="E518" s="2004"/>
      <c r="F518" s="2004"/>
      <c r="G518" s="1985" t="s">
        <v>815</v>
      </c>
      <c r="H518" s="1982">
        <v>0.2</v>
      </c>
      <c r="I518" s="593" t="s">
        <v>600</v>
      </c>
      <c r="J518" s="457"/>
      <c r="K518" s="458"/>
      <c r="L518" s="459"/>
      <c r="M518" s="460"/>
      <c r="N518" s="458"/>
      <c r="O518" s="459"/>
      <c r="P518" s="460"/>
      <c r="Q518" s="458"/>
      <c r="R518" s="459">
        <v>1</v>
      </c>
      <c r="S518" s="460"/>
      <c r="T518" s="458"/>
      <c r="U518" s="461">
        <v>1</v>
      </c>
      <c r="V518" s="218">
        <f>SUM(J518:L518)*H518</f>
        <v>0</v>
      </c>
      <c r="W518" s="219">
        <f>SUM(M518:O518)*H518</f>
        <v>0</v>
      </c>
      <c r="X518" s="219">
        <f>SUM(P518:R518)*H518</f>
        <v>0.2</v>
      </c>
      <c r="Y518" s="219">
        <f>SUM(S518:U518)*H518</f>
        <v>0.2</v>
      </c>
      <c r="Z518" s="220">
        <f t="shared" si="8"/>
        <v>0.2</v>
      </c>
      <c r="AA518" s="1984"/>
      <c r="AB518" s="579" t="s">
        <v>558</v>
      </c>
      <c r="AC518" s="1789"/>
      <c r="AD518" s="2125"/>
      <c r="AE518" s="2125"/>
    </row>
    <row r="519" spans="1:31" ht="24.95" customHeight="1" thickBot="1" x14ac:dyDescent="0.25">
      <c r="A519" s="1766"/>
      <c r="B519" s="1995"/>
      <c r="C519" s="2004"/>
      <c r="D519" s="2004"/>
      <c r="E519" s="2004"/>
      <c r="F519" s="2004"/>
      <c r="G519" s="1986"/>
      <c r="H519" s="1987"/>
      <c r="I519" s="252" t="s">
        <v>601</v>
      </c>
      <c r="J519" s="472"/>
      <c r="K519" s="473"/>
      <c r="L519" s="474"/>
      <c r="M519" s="475"/>
      <c r="N519" s="473"/>
      <c r="O519" s="474"/>
      <c r="P519" s="475"/>
      <c r="Q519" s="473"/>
      <c r="R519" s="474"/>
      <c r="S519" s="475"/>
      <c r="T519" s="473"/>
      <c r="U519" s="476"/>
      <c r="V519" s="256">
        <f>SUM(J519:L519)*H518</f>
        <v>0</v>
      </c>
      <c r="W519" s="257">
        <f>SUM(M519:O519)*H518</f>
        <v>0</v>
      </c>
      <c r="X519" s="257">
        <f>SUM(P519:R519)*H518</f>
        <v>0</v>
      </c>
      <c r="Y519" s="257">
        <f>SUM(S519:U519)*H518</f>
        <v>0</v>
      </c>
      <c r="Z519" s="258">
        <f t="shared" si="8"/>
        <v>0</v>
      </c>
      <c r="AA519" s="1984"/>
      <c r="AB519" s="579" t="s">
        <v>558</v>
      </c>
      <c r="AC519" s="1789"/>
      <c r="AD519" s="2125"/>
      <c r="AE519" s="2125"/>
    </row>
    <row r="520" spans="1:31" ht="24.95" customHeight="1" x14ac:dyDescent="0.2">
      <c r="A520" s="1766"/>
      <c r="B520" s="1995"/>
      <c r="C520" s="2003" t="s">
        <v>30</v>
      </c>
      <c r="D520" s="2003" t="s">
        <v>103</v>
      </c>
      <c r="E520" s="2003" t="s">
        <v>104</v>
      </c>
      <c r="F520" s="2003" t="s">
        <v>105</v>
      </c>
      <c r="G520" s="1990" t="s">
        <v>816</v>
      </c>
      <c r="H520" s="1991">
        <v>0.34</v>
      </c>
      <c r="I520" s="224" t="s">
        <v>600</v>
      </c>
      <c r="J520" s="452"/>
      <c r="K520" s="453"/>
      <c r="L520" s="454">
        <v>0.2</v>
      </c>
      <c r="M520" s="455"/>
      <c r="N520" s="453"/>
      <c r="O520" s="454">
        <v>0.55000000000000004</v>
      </c>
      <c r="P520" s="455"/>
      <c r="Q520" s="458"/>
      <c r="R520" s="454">
        <v>0.75</v>
      </c>
      <c r="S520" s="455"/>
      <c r="T520" s="453"/>
      <c r="U520" s="456">
        <v>1</v>
      </c>
      <c r="V520" s="215">
        <f>SUM(J520:L520)*H520</f>
        <v>6.8000000000000005E-2</v>
      </c>
      <c r="W520" s="216">
        <f>SUM(M520:O520)*H520</f>
        <v>0.18700000000000003</v>
      </c>
      <c r="X520" s="216">
        <f>SUM(P520:R520)*H520</f>
        <v>0.255</v>
      </c>
      <c r="Y520" s="216">
        <f>SUM(S520:U520)*H520</f>
        <v>0.34</v>
      </c>
      <c r="Z520" s="217">
        <f t="shared" si="8"/>
        <v>0.34</v>
      </c>
      <c r="AA520" s="1984"/>
      <c r="AB520" s="579" t="s">
        <v>558</v>
      </c>
      <c r="AC520" s="1796">
        <v>72</v>
      </c>
      <c r="AD520" s="2125"/>
      <c r="AE520" s="2125"/>
    </row>
    <row r="521" spans="1:31" ht="24.95" customHeight="1" x14ac:dyDescent="0.2">
      <c r="A521" s="1766"/>
      <c r="B521" s="1995"/>
      <c r="C521" s="2004"/>
      <c r="D521" s="2004"/>
      <c r="E521" s="2004"/>
      <c r="F521" s="2004"/>
      <c r="G521" s="1985"/>
      <c r="H521" s="1982"/>
      <c r="I521" s="248" t="s">
        <v>601</v>
      </c>
      <c r="J521" s="467"/>
      <c r="K521" s="468"/>
      <c r="L521" s="469">
        <v>0.2</v>
      </c>
      <c r="M521" s="470"/>
      <c r="N521" s="468"/>
      <c r="O521" s="469"/>
      <c r="P521" s="470"/>
      <c r="Q521" s="468"/>
      <c r="R521" s="469"/>
      <c r="S521" s="470"/>
      <c r="T521" s="468"/>
      <c r="U521" s="471"/>
      <c r="V521" s="249">
        <f>SUM(J521:L521)*H520</f>
        <v>6.8000000000000005E-2</v>
      </c>
      <c r="W521" s="250">
        <f>SUM(M521:O521)*H520</f>
        <v>0</v>
      </c>
      <c r="X521" s="250">
        <f>SUM(P521:R521)*H520</f>
        <v>0</v>
      </c>
      <c r="Y521" s="250">
        <f>SUM(S521:U521)*H520</f>
        <v>0</v>
      </c>
      <c r="Z521" s="251">
        <f t="shared" si="8"/>
        <v>6.8000000000000005E-2</v>
      </c>
      <c r="AA521" s="1984"/>
      <c r="AB521" s="579" t="s">
        <v>558</v>
      </c>
      <c r="AC521" s="1789"/>
      <c r="AD521" s="2125"/>
      <c r="AE521" s="2125"/>
    </row>
    <row r="522" spans="1:31" ht="24.95" customHeight="1" x14ac:dyDescent="0.2">
      <c r="A522" s="1766"/>
      <c r="B522" s="1995"/>
      <c r="C522" s="2004"/>
      <c r="D522" s="2004"/>
      <c r="E522" s="2004"/>
      <c r="F522" s="2004"/>
      <c r="G522" s="1985" t="s">
        <v>817</v>
      </c>
      <c r="H522" s="1982">
        <v>0.33</v>
      </c>
      <c r="I522" s="593" t="s">
        <v>600</v>
      </c>
      <c r="J522" s="457"/>
      <c r="K522" s="458"/>
      <c r="L522" s="459">
        <v>0.2</v>
      </c>
      <c r="M522" s="460"/>
      <c r="N522" s="458"/>
      <c r="O522" s="459">
        <v>0.55000000000000004</v>
      </c>
      <c r="P522" s="460"/>
      <c r="Q522" s="458"/>
      <c r="R522" s="459">
        <v>0.75</v>
      </c>
      <c r="S522" s="460"/>
      <c r="T522" s="458"/>
      <c r="U522" s="461">
        <v>1</v>
      </c>
      <c r="V522" s="218">
        <f>SUM(J522:L522)*H522</f>
        <v>6.6000000000000003E-2</v>
      </c>
      <c r="W522" s="219">
        <f>SUM(M522:O522)*H522</f>
        <v>0.18150000000000002</v>
      </c>
      <c r="X522" s="219">
        <f>SUM(P522:R522)*H522</f>
        <v>0.2475</v>
      </c>
      <c r="Y522" s="219">
        <f>SUM(S522:U522)*H522</f>
        <v>0.33</v>
      </c>
      <c r="Z522" s="220">
        <f t="shared" si="8"/>
        <v>0.33</v>
      </c>
      <c r="AA522" s="1984"/>
      <c r="AB522" s="579" t="s">
        <v>558</v>
      </c>
      <c r="AC522" s="1789"/>
      <c r="AD522" s="2125"/>
      <c r="AE522" s="2125"/>
    </row>
    <row r="523" spans="1:31" ht="24.95" customHeight="1" x14ac:dyDescent="0.2">
      <c r="A523" s="1766"/>
      <c r="B523" s="1995"/>
      <c r="C523" s="2004"/>
      <c r="D523" s="2004"/>
      <c r="E523" s="2004"/>
      <c r="F523" s="2004"/>
      <c r="G523" s="1985"/>
      <c r="H523" s="1982"/>
      <c r="I523" s="248" t="s">
        <v>601</v>
      </c>
      <c r="J523" s="467"/>
      <c r="K523" s="468"/>
      <c r="L523" s="469">
        <v>0.2</v>
      </c>
      <c r="M523" s="470"/>
      <c r="N523" s="468"/>
      <c r="O523" s="469"/>
      <c r="P523" s="470"/>
      <c r="Q523" s="468"/>
      <c r="R523" s="469"/>
      <c r="S523" s="470"/>
      <c r="T523" s="468"/>
      <c r="U523" s="471"/>
      <c r="V523" s="249">
        <f>SUM(J523:L523)*H522</f>
        <v>6.6000000000000003E-2</v>
      </c>
      <c r="W523" s="250">
        <f>SUM(M523:O523)*H522</f>
        <v>0</v>
      </c>
      <c r="X523" s="250">
        <f>SUM(P523:R523)*H522</f>
        <v>0</v>
      </c>
      <c r="Y523" s="250">
        <f>SUM(S523:U523)*H522</f>
        <v>0</v>
      </c>
      <c r="Z523" s="251">
        <f t="shared" si="8"/>
        <v>6.6000000000000003E-2</v>
      </c>
      <c r="AA523" s="1984"/>
      <c r="AB523" s="579" t="s">
        <v>558</v>
      </c>
      <c r="AC523" s="1789"/>
      <c r="AD523" s="2125"/>
      <c r="AE523" s="2125"/>
    </row>
    <row r="524" spans="1:31" ht="24.95" customHeight="1" x14ac:dyDescent="0.2">
      <c r="A524" s="1766"/>
      <c r="B524" s="1995"/>
      <c r="C524" s="2004"/>
      <c r="D524" s="2004"/>
      <c r="E524" s="2004"/>
      <c r="F524" s="2004"/>
      <c r="G524" s="1985" t="s">
        <v>818</v>
      </c>
      <c r="H524" s="1982">
        <v>0.33</v>
      </c>
      <c r="I524" s="593" t="s">
        <v>600</v>
      </c>
      <c r="J524" s="457"/>
      <c r="K524" s="458"/>
      <c r="L524" s="459">
        <v>0.2</v>
      </c>
      <c r="M524" s="460"/>
      <c r="N524" s="458"/>
      <c r="O524" s="459">
        <v>0.55000000000000004</v>
      </c>
      <c r="P524" s="460"/>
      <c r="Q524" s="458"/>
      <c r="R524" s="459">
        <v>0.75</v>
      </c>
      <c r="S524" s="460"/>
      <c r="T524" s="458"/>
      <c r="U524" s="461">
        <v>1</v>
      </c>
      <c r="V524" s="218">
        <f>SUM(J524:L524)*H524</f>
        <v>6.6000000000000003E-2</v>
      </c>
      <c r="W524" s="219">
        <f>SUM(M524:O524)*H524</f>
        <v>0.18150000000000002</v>
      </c>
      <c r="X524" s="219">
        <f>SUM(P524:R524)*H524</f>
        <v>0.2475</v>
      </c>
      <c r="Y524" s="219">
        <f>SUM(S524:U524)*H524</f>
        <v>0.33</v>
      </c>
      <c r="Z524" s="220">
        <f t="shared" si="8"/>
        <v>0.33</v>
      </c>
      <c r="AA524" s="1984"/>
      <c r="AB524" s="579" t="s">
        <v>558</v>
      </c>
      <c r="AC524" s="1789"/>
      <c r="AD524" s="2125"/>
      <c r="AE524" s="2125"/>
    </row>
    <row r="525" spans="1:31" ht="24.95" customHeight="1" thickBot="1" x14ac:dyDescent="0.25">
      <c r="A525" s="1766"/>
      <c r="B525" s="1995"/>
      <c r="C525" s="2004"/>
      <c r="D525" s="2004"/>
      <c r="E525" s="2004"/>
      <c r="F525" s="2004"/>
      <c r="G525" s="1986"/>
      <c r="H525" s="1987"/>
      <c r="I525" s="252" t="s">
        <v>601</v>
      </c>
      <c r="J525" s="472"/>
      <c r="K525" s="473"/>
      <c r="L525" s="474">
        <v>0.2</v>
      </c>
      <c r="M525" s="475"/>
      <c r="N525" s="473"/>
      <c r="O525" s="474"/>
      <c r="P525" s="475"/>
      <c r="Q525" s="473"/>
      <c r="R525" s="474"/>
      <c r="S525" s="475"/>
      <c r="T525" s="473"/>
      <c r="U525" s="476"/>
      <c r="V525" s="256">
        <f>SUM(J525:L525)*H524</f>
        <v>6.6000000000000003E-2</v>
      </c>
      <c r="W525" s="257">
        <f>SUM(M525:O525)*H524</f>
        <v>0</v>
      </c>
      <c r="X525" s="257">
        <f>SUM(P525:R525)*H524</f>
        <v>0</v>
      </c>
      <c r="Y525" s="257">
        <f>SUM(S525:U525)*H524</f>
        <v>0</v>
      </c>
      <c r="Z525" s="258">
        <f t="shared" si="8"/>
        <v>6.6000000000000003E-2</v>
      </c>
      <c r="AA525" s="1984"/>
      <c r="AB525" s="579" t="s">
        <v>558</v>
      </c>
      <c r="AC525" s="1789"/>
      <c r="AD525" s="2125"/>
      <c r="AE525" s="2125"/>
    </row>
    <row r="526" spans="1:31" ht="24.95" customHeight="1" x14ac:dyDescent="0.2">
      <c r="A526" s="1766"/>
      <c r="B526" s="1995"/>
      <c r="C526" s="2003" t="s">
        <v>31</v>
      </c>
      <c r="D526" s="2003" t="s">
        <v>280</v>
      </c>
      <c r="E526" s="2003" t="s">
        <v>281</v>
      </c>
      <c r="F526" s="2003" t="s">
        <v>129</v>
      </c>
      <c r="G526" s="1990" t="s">
        <v>819</v>
      </c>
      <c r="H526" s="1991">
        <v>0.25</v>
      </c>
      <c r="I526" s="224" t="s">
        <v>600</v>
      </c>
      <c r="J526" s="452"/>
      <c r="K526" s="453"/>
      <c r="L526" s="454">
        <v>1</v>
      </c>
      <c r="M526" s="455"/>
      <c r="N526" s="453"/>
      <c r="O526" s="454">
        <v>1</v>
      </c>
      <c r="P526" s="455"/>
      <c r="Q526" s="458"/>
      <c r="R526" s="454">
        <v>1</v>
      </c>
      <c r="S526" s="455"/>
      <c r="T526" s="453"/>
      <c r="U526" s="456">
        <v>1</v>
      </c>
      <c r="V526" s="215">
        <f>SUM(J526:L526)*H526</f>
        <v>0.25</v>
      </c>
      <c r="W526" s="216">
        <f>SUM(M526:O526)*H526</f>
        <v>0.25</v>
      </c>
      <c r="X526" s="216">
        <f>SUM(P526:R526)*H526</f>
        <v>0.25</v>
      </c>
      <c r="Y526" s="216">
        <f>SUM(S526:U526)*H526</f>
        <v>0.25</v>
      </c>
      <c r="Z526" s="217">
        <f t="shared" si="8"/>
        <v>0.25</v>
      </c>
      <c r="AA526" s="1984"/>
      <c r="AB526" s="579" t="s">
        <v>558</v>
      </c>
      <c r="AC526" s="1796">
        <v>73</v>
      </c>
      <c r="AD526" s="2125"/>
      <c r="AE526" s="2125"/>
    </row>
    <row r="527" spans="1:31" ht="24.95" customHeight="1" x14ac:dyDescent="0.2">
      <c r="A527" s="1766"/>
      <c r="B527" s="1995"/>
      <c r="C527" s="2004"/>
      <c r="D527" s="2004"/>
      <c r="E527" s="2004"/>
      <c r="F527" s="2004"/>
      <c r="G527" s="1985"/>
      <c r="H527" s="1982"/>
      <c r="I527" s="248" t="s">
        <v>601</v>
      </c>
      <c r="J527" s="467"/>
      <c r="K527" s="468"/>
      <c r="L527" s="469">
        <v>0.25</v>
      </c>
      <c r="M527" s="470"/>
      <c r="N527" s="468"/>
      <c r="O527" s="469"/>
      <c r="P527" s="470"/>
      <c r="Q527" s="468"/>
      <c r="R527" s="469"/>
      <c r="S527" s="470"/>
      <c r="T527" s="468"/>
      <c r="U527" s="471"/>
      <c r="V527" s="249">
        <f>SUM(J527:L527)*H526</f>
        <v>6.25E-2</v>
      </c>
      <c r="W527" s="250">
        <f>SUM(M527:O527)*H526</f>
        <v>0</v>
      </c>
      <c r="X527" s="250">
        <f>SUM(P527:R527)*H526</f>
        <v>0</v>
      </c>
      <c r="Y527" s="250">
        <f>SUM(S527:U527)*H526</f>
        <v>0</v>
      </c>
      <c r="Z527" s="251">
        <f t="shared" si="8"/>
        <v>6.25E-2</v>
      </c>
      <c r="AA527" s="1984"/>
      <c r="AB527" s="579" t="s">
        <v>558</v>
      </c>
      <c r="AC527" s="1789"/>
      <c r="AD527" s="2125"/>
      <c r="AE527" s="2125"/>
    </row>
    <row r="528" spans="1:31" ht="24.95" customHeight="1" x14ac:dyDescent="0.2">
      <c r="A528" s="1766"/>
      <c r="B528" s="1995"/>
      <c r="C528" s="2004"/>
      <c r="D528" s="2004"/>
      <c r="E528" s="2004"/>
      <c r="F528" s="2004"/>
      <c r="G528" s="2005" t="s">
        <v>820</v>
      </c>
      <c r="H528" s="2006"/>
      <c r="I528" s="593" t="s">
        <v>600</v>
      </c>
      <c r="J528" s="457"/>
      <c r="K528" s="458"/>
      <c r="L528" s="459"/>
      <c r="M528" s="460"/>
      <c r="N528" s="458"/>
      <c r="O528" s="459"/>
      <c r="P528" s="460"/>
      <c r="Q528" s="458"/>
      <c r="R528" s="459"/>
      <c r="S528" s="460"/>
      <c r="T528" s="458"/>
      <c r="U528" s="461"/>
      <c r="V528" s="218">
        <f>SUM(J528:L528)*H528</f>
        <v>0</v>
      </c>
      <c r="W528" s="219">
        <f>SUM(M528:O528)*H528</f>
        <v>0</v>
      </c>
      <c r="X528" s="219">
        <f>SUM(P528:R528)*H528</f>
        <v>0</v>
      </c>
      <c r="Y528" s="219">
        <f>SUM(S528:U528)*H528</f>
        <v>0</v>
      </c>
      <c r="Z528" s="220">
        <f t="shared" si="8"/>
        <v>0</v>
      </c>
      <c r="AA528" s="1984"/>
      <c r="AB528" s="579" t="s">
        <v>558</v>
      </c>
      <c r="AC528" s="1789"/>
      <c r="AD528" s="2125"/>
      <c r="AE528" s="2125"/>
    </row>
    <row r="529" spans="1:31" ht="24.95" customHeight="1" x14ac:dyDescent="0.2">
      <c r="A529" s="1766"/>
      <c r="B529" s="1995"/>
      <c r="C529" s="2004"/>
      <c r="D529" s="2004"/>
      <c r="E529" s="2004"/>
      <c r="F529" s="2004"/>
      <c r="G529" s="2005"/>
      <c r="H529" s="2006"/>
      <c r="I529" s="248" t="s">
        <v>601</v>
      </c>
      <c r="J529" s="467"/>
      <c r="K529" s="468"/>
      <c r="L529" s="469"/>
      <c r="M529" s="470"/>
      <c r="N529" s="468"/>
      <c r="O529" s="469"/>
      <c r="P529" s="470"/>
      <c r="Q529" s="468"/>
      <c r="R529" s="469"/>
      <c r="S529" s="470"/>
      <c r="T529" s="468"/>
      <c r="U529" s="471"/>
      <c r="V529" s="249">
        <f>SUM(J529:L529)*H528</f>
        <v>0</v>
      </c>
      <c r="W529" s="250">
        <f>SUM(M529:O529)*H528</f>
        <v>0</v>
      </c>
      <c r="X529" s="250">
        <f>SUM(P529:R529)*H528</f>
        <v>0</v>
      </c>
      <c r="Y529" s="250">
        <f>SUM(S529:U529)*H528</f>
        <v>0</v>
      </c>
      <c r="Z529" s="251">
        <f t="shared" si="8"/>
        <v>0</v>
      </c>
      <c r="AA529" s="1984"/>
      <c r="AB529" s="579" t="s">
        <v>558</v>
      </c>
      <c r="AC529" s="1789"/>
      <c r="AD529" s="2125"/>
      <c r="AE529" s="2125"/>
    </row>
    <row r="530" spans="1:31" ht="24.95" customHeight="1" x14ac:dyDescent="0.2">
      <c r="A530" s="1766"/>
      <c r="B530" s="1995"/>
      <c r="C530" s="2004"/>
      <c r="D530" s="2004"/>
      <c r="E530" s="2004"/>
      <c r="F530" s="2004"/>
      <c r="G530" s="2005" t="s">
        <v>821</v>
      </c>
      <c r="H530" s="2006"/>
      <c r="I530" s="593" t="s">
        <v>600</v>
      </c>
      <c r="J530" s="457"/>
      <c r="K530" s="458"/>
      <c r="L530" s="459"/>
      <c r="M530" s="460"/>
      <c r="N530" s="458"/>
      <c r="O530" s="459"/>
      <c r="P530" s="460"/>
      <c r="Q530" s="458"/>
      <c r="R530" s="459"/>
      <c r="S530" s="460"/>
      <c r="T530" s="458"/>
      <c r="U530" s="461"/>
      <c r="V530" s="218">
        <f>SUM(J530:L530)*H530</f>
        <v>0</v>
      </c>
      <c r="W530" s="219">
        <f>SUM(M530:O530)*H530</f>
        <v>0</v>
      </c>
      <c r="X530" s="219">
        <f>SUM(P530:R530)*H530</f>
        <v>0</v>
      </c>
      <c r="Y530" s="219">
        <f>SUM(S530:U530)*H530</f>
        <v>0</v>
      </c>
      <c r="Z530" s="220">
        <f t="shared" si="8"/>
        <v>0</v>
      </c>
      <c r="AA530" s="1984"/>
      <c r="AB530" s="579" t="s">
        <v>558</v>
      </c>
      <c r="AC530" s="1789"/>
      <c r="AD530" s="2125"/>
      <c r="AE530" s="2125"/>
    </row>
    <row r="531" spans="1:31" ht="24.95" customHeight="1" x14ac:dyDescent="0.2">
      <c r="A531" s="1766"/>
      <c r="B531" s="1995"/>
      <c r="C531" s="2004"/>
      <c r="D531" s="2004"/>
      <c r="E531" s="2004"/>
      <c r="F531" s="2004"/>
      <c r="G531" s="2005"/>
      <c r="H531" s="2006"/>
      <c r="I531" s="248" t="s">
        <v>601</v>
      </c>
      <c r="J531" s="467"/>
      <c r="K531" s="468"/>
      <c r="L531" s="469"/>
      <c r="M531" s="470"/>
      <c r="N531" s="468"/>
      <c r="O531" s="469"/>
      <c r="P531" s="470"/>
      <c r="Q531" s="468"/>
      <c r="R531" s="469"/>
      <c r="S531" s="470"/>
      <c r="T531" s="468"/>
      <c r="U531" s="471"/>
      <c r="V531" s="249">
        <f>SUM(J531:L531)*H530</f>
        <v>0</v>
      </c>
      <c r="W531" s="250">
        <f>SUM(M531:O531)*H530</f>
        <v>0</v>
      </c>
      <c r="X531" s="250">
        <f>SUM(P531:R531)*H530</f>
        <v>0</v>
      </c>
      <c r="Y531" s="250">
        <f>SUM(S531:U531)*H530</f>
        <v>0</v>
      </c>
      <c r="Z531" s="251">
        <f t="shared" si="8"/>
        <v>0</v>
      </c>
      <c r="AA531" s="1984"/>
      <c r="AB531" s="579" t="s">
        <v>558</v>
      </c>
      <c r="AC531" s="1789"/>
      <c r="AD531" s="2125"/>
      <c r="AE531" s="2125"/>
    </row>
    <row r="532" spans="1:31" ht="15" thickBot="1" x14ac:dyDescent="0.25">
      <c r="A532" s="1766"/>
      <c r="B532" s="1995"/>
      <c r="C532" s="2004"/>
      <c r="D532" s="2004"/>
      <c r="E532" s="2004"/>
      <c r="F532" s="2004"/>
      <c r="G532" s="1985" t="s">
        <v>1011</v>
      </c>
      <c r="H532" s="1982">
        <v>0.25</v>
      </c>
      <c r="I532" s="593" t="s">
        <v>600</v>
      </c>
      <c r="J532" s="457"/>
      <c r="K532" s="458"/>
      <c r="L532" s="459"/>
      <c r="M532" s="460"/>
      <c r="N532" s="458"/>
      <c r="O532" s="459">
        <v>0.5</v>
      </c>
      <c r="P532" s="460"/>
      <c r="Q532" s="458"/>
      <c r="R532" s="459">
        <v>0.5</v>
      </c>
      <c r="S532" s="460"/>
      <c r="T532" s="458"/>
      <c r="U532" s="461">
        <v>1</v>
      </c>
      <c r="V532" s="218">
        <f>SUM(J532:L532)*H532</f>
        <v>0</v>
      </c>
      <c r="W532" s="219">
        <f>SUM(M532:O532)*H532</f>
        <v>0.125</v>
      </c>
      <c r="X532" s="219">
        <f>SUM(P532:R532)*H532</f>
        <v>0.125</v>
      </c>
      <c r="Y532" s="219">
        <f>SUM(S532:U532)*H532</f>
        <v>0.25</v>
      </c>
      <c r="Z532" s="220">
        <f t="shared" si="8"/>
        <v>0.25</v>
      </c>
      <c r="AA532" s="1984"/>
      <c r="AB532" s="579" t="s">
        <v>558</v>
      </c>
      <c r="AC532" s="1789"/>
      <c r="AD532" s="2125"/>
      <c r="AE532" s="2125"/>
    </row>
    <row r="533" spans="1:31" ht="15" thickBot="1" x14ac:dyDescent="0.25">
      <c r="A533" s="1766"/>
      <c r="B533" s="1995"/>
      <c r="C533" s="2004"/>
      <c r="D533" s="2004"/>
      <c r="E533" s="2004"/>
      <c r="F533" s="2004"/>
      <c r="G533" s="1985"/>
      <c r="H533" s="1982"/>
      <c r="I533" s="248" t="s">
        <v>601</v>
      </c>
      <c r="J533" s="467"/>
      <c r="K533" s="468"/>
      <c r="L533" s="469"/>
      <c r="M533" s="470"/>
      <c r="N533" s="468"/>
      <c r="O533" s="469"/>
      <c r="P533" s="470"/>
      <c r="Q533" s="468"/>
      <c r="R533" s="469"/>
      <c r="S533" s="470"/>
      <c r="T533" s="468"/>
      <c r="U533" s="471"/>
      <c r="V533" s="249">
        <f>SUM(J533:L533)*H532</f>
        <v>0</v>
      </c>
      <c r="W533" s="250">
        <f>SUM(M533:O533)*H532</f>
        <v>0</v>
      </c>
      <c r="X533" s="250">
        <f>SUM(P533:R533)*H532</f>
        <v>0</v>
      </c>
      <c r="Y533" s="250">
        <f>SUM(S533:U533)*H532</f>
        <v>0</v>
      </c>
      <c r="Z533" s="251">
        <f t="shared" si="8"/>
        <v>0</v>
      </c>
      <c r="AA533" s="1984"/>
      <c r="AB533" s="579" t="s">
        <v>558</v>
      </c>
      <c r="AC533" s="1789"/>
      <c r="AD533" s="2125"/>
      <c r="AE533" s="2125"/>
    </row>
    <row r="534" spans="1:31" ht="15" thickBot="1" x14ac:dyDescent="0.25">
      <c r="A534" s="1766"/>
      <c r="B534" s="1995"/>
      <c r="C534" s="2004"/>
      <c r="D534" s="2004"/>
      <c r="E534" s="2004"/>
      <c r="F534" s="2004"/>
      <c r="G534" s="1985" t="s">
        <v>1012</v>
      </c>
      <c r="H534" s="1982">
        <v>0.25</v>
      </c>
      <c r="I534" s="593" t="s">
        <v>600</v>
      </c>
      <c r="J534" s="457"/>
      <c r="K534" s="458"/>
      <c r="L534" s="459"/>
      <c r="M534" s="460"/>
      <c r="N534" s="458"/>
      <c r="O534" s="459"/>
      <c r="P534" s="460"/>
      <c r="Q534" s="458"/>
      <c r="R534" s="459">
        <v>0.75</v>
      </c>
      <c r="S534" s="460"/>
      <c r="T534" s="458"/>
      <c r="U534" s="461">
        <v>1</v>
      </c>
      <c r="V534" s="218">
        <f>SUM(J534:L534)*H534</f>
        <v>0</v>
      </c>
      <c r="W534" s="219">
        <f>SUM(M534:O534)*H534</f>
        <v>0</v>
      </c>
      <c r="X534" s="219">
        <f>SUM(P534:R534)*H534</f>
        <v>0.1875</v>
      </c>
      <c r="Y534" s="219">
        <f>SUM(S534:U534)*H534</f>
        <v>0.25</v>
      </c>
      <c r="Z534" s="220">
        <f t="shared" si="8"/>
        <v>0.25</v>
      </c>
      <c r="AA534" s="1984"/>
      <c r="AB534" s="579" t="s">
        <v>558</v>
      </c>
      <c r="AC534" s="1789"/>
      <c r="AD534" s="2125"/>
      <c r="AE534" s="2125"/>
    </row>
    <row r="535" spans="1:31" ht="15" thickBot="1" x14ac:dyDescent="0.25">
      <c r="A535" s="1766"/>
      <c r="B535" s="1995"/>
      <c r="C535" s="2004"/>
      <c r="D535" s="2004"/>
      <c r="E535" s="2004"/>
      <c r="F535" s="2004"/>
      <c r="G535" s="1985"/>
      <c r="H535" s="1982"/>
      <c r="I535" s="248" t="s">
        <v>601</v>
      </c>
      <c r="J535" s="467"/>
      <c r="K535" s="468"/>
      <c r="L535" s="469"/>
      <c r="M535" s="470"/>
      <c r="N535" s="468"/>
      <c r="O535" s="469"/>
      <c r="P535" s="470"/>
      <c r="Q535" s="468"/>
      <c r="R535" s="469"/>
      <c r="S535" s="470"/>
      <c r="T535" s="468"/>
      <c r="U535" s="471"/>
      <c r="V535" s="249">
        <f>SUM(J535:L535)*H534</f>
        <v>0</v>
      </c>
      <c r="W535" s="250">
        <f>SUM(M535:O535)*H534</f>
        <v>0</v>
      </c>
      <c r="X535" s="250">
        <f>SUM(P535:R535)*H534</f>
        <v>0</v>
      </c>
      <c r="Y535" s="250">
        <f>SUM(S535:U535)*H534</f>
        <v>0</v>
      </c>
      <c r="Z535" s="251">
        <f t="shared" si="8"/>
        <v>0</v>
      </c>
      <c r="AA535" s="1984"/>
      <c r="AB535" s="579" t="s">
        <v>558</v>
      </c>
      <c r="AC535" s="1789"/>
      <c r="AD535" s="2125"/>
      <c r="AE535" s="2125"/>
    </row>
    <row r="536" spans="1:31" ht="15" thickBot="1" x14ac:dyDescent="0.25">
      <c r="A536" s="1766"/>
      <c r="B536" s="1995"/>
      <c r="C536" s="2004"/>
      <c r="D536" s="2004"/>
      <c r="E536" s="2004"/>
      <c r="F536" s="2004"/>
      <c r="G536" s="1985" t="s">
        <v>1013</v>
      </c>
      <c r="H536" s="1982">
        <v>0.25</v>
      </c>
      <c r="I536" s="593" t="s">
        <v>600</v>
      </c>
      <c r="J536" s="457"/>
      <c r="K536" s="458"/>
      <c r="L536" s="459"/>
      <c r="M536" s="460"/>
      <c r="N536" s="458"/>
      <c r="O536" s="459"/>
      <c r="P536" s="460"/>
      <c r="Q536" s="458"/>
      <c r="R536" s="459"/>
      <c r="S536" s="460"/>
      <c r="T536" s="458"/>
      <c r="U536" s="461">
        <v>1</v>
      </c>
      <c r="V536" s="218">
        <f>SUM(J536:L536)*H536</f>
        <v>0</v>
      </c>
      <c r="W536" s="219">
        <f>SUM(M536:O536)*H536</f>
        <v>0</v>
      </c>
      <c r="X536" s="219">
        <f>SUM(P536:R536)*H536</f>
        <v>0</v>
      </c>
      <c r="Y536" s="219">
        <f>SUM(S536:U536)*H536</f>
        <v>0.25</v>
      </c>
      <c r="Z536" s="220">
        <f t="shared" si="8"/>
        <v>0.25</v>
      </c>
      <c r="AA536" s="1984"/>
      <c r="AB536" s="579" t="s">
        <v>558</v>
      </c>
      <c r="AC536" s="1789"/>
      <c r="AD536" s="2125"/>
      <c r="AE536" s="2125"/>
    </row>
    <row r="537" spans="1:31" ht="15" thickBot="1" x14ac:dyDescent="0.25">
      <c r="A537" s="1766"/>
      <c r="B537" s="1995"/>
      <c r="C537" s="2004"/>
      <c r="D537" s="2004"/>
      <c r="E537" s="2004"/>
      <c r="F537" s="2004"/>
      <c r="G537" s="1986"/>
      <c r="H537" s="1987"/>
      <c r="I537" s="252" t="s">
        <v>601</v>
      </c>
      <c r="J537" s="472"/>
      <c r="K537" s="473"/>
      <c r="L537" s="474"/>
      <c r="M537" s="475"/>
      <c r="N537" s="473"/>
      <c r="O537" s="474"/>
      <c r="P537" s="475"/>
      <c r="Q537" s="473"/>
      <c r="R537" s="474"/>
      <c r="S537" s="475"/>
      <c r="T537" s="473"/>
      <c r="U537" s="476"/>
      <c r="V537" s="256">
        <f>SUM(J537:L537)*H536</f>
        <v>0</v>
      </c>
      <c r="W537" s="257">
        <f>SUM(M537:O537)*H536</f>
        <v>0</v>
      </c>
      <c r="X537" s="257">
        <f>SUM(P537:R537)*H536</f>
        <v>0</v>
      </c>
      <c r="Y537" s="257">
        <f>SUM(S537:U537)*H536</f>
        <v>0</v>
      </c>
      <c r="Z537" s="258">
        <f t="shared" si="8"/>
        <v>0</v>
      </c>
      <c r="AA537" s="1984"/>
      <c r="AB537" s="579" t="s">
        <v>558</v>
      </c>
      <c r="AC537" s="1789"/>
      <c r="AD537" s="2125"/>
      <c r="AE537" s="2125"/>
    </row>
    <row r="538" spans="1:31" ht="15" thickBot="1" x14ac:dyDescent="0.25">
      <c r="A538" s="1766"/>
      <c r="B538" s="1995"/>
      <c r="C538" s="2003" t="s">
        <v>32</v>
      </c>
      <c r="D538" s="2003" t="s">
        <v>106</v>
      </c>
      <c r="E538" s="2003" t="s">
        <v>107</v>
      </c>
      <c r="F538" s="2003" t="s">
        <v>122</v>
      </c>
      <c r="G538" s="1990" t="s">
        <v>822</v>
      </c>
      <c r="H538" s="1991">
        <v>0.5</v>
      </c>
      <c r="I538" s="224" t="s">
        <v>600</v>
      </c>
      <c r="J538" s="452"/>
      <c r="K538" s="453"/>
      <c r="L538" s="454">
        <v>1</v>
      </c>
      <c r="M538" s="455"/>
      <c r="N538" s="453"/>
      <c r="O538" s="454">
        <v>1</v>
      </c>
      <c r="P538" s="455"/>
      <c r="Q538" s="453"/>
      <c r="R538" s="454">
        <v>1</v>
      </c>
      <c r="S538" s="455"/>
      <c r="T538" s="453"/>
      <c r="U538" s="456">
        <v>1</v>
      </c>
      <c r="V538" s="215">
        <f>SUM(J538:L538)*H538</f>
        <v>0.5</v>
      </c>
      <c r="W538" s="216">
        <f>SUM(M538:O538)*H538</f>
        <v>0.5</v>
      </c>
      <c r="X538" s="216">
        <f>SUM(P538:R538)*H538</f>
        <v>0.5</v>
      </c>
      <c r="Y538" s="216">
        <f>SUM(S538:U538)*H538</f>
        <v>0.5</v>
      </c>
      <c r="Z538" s="217">
        <f t="shared" si="8"/>
        <v>0.5</v>
      </c>
      <c r="AA538" s="1984"/>
      <c r="AB538" s="579" t="s">
        <v>558</v>
      </c>
      <c r="AC538" s="1796">
        <v>74</v>
      </c>
      <c r="AD538" s="2125"/>
      <c r="AE538" s="2125"/>
    </row>
    <row r="539" spans="1:31" ht="15" thickBot="1" x14ac:dyDescent="0.25">
      <c r="A539" s="1766"/>
      <c r="B539" s="1995"/>
      <c r="C539" s="2004"/>
      <c r="D539" s="2004"/>
      <c r="E539" s="2004"/>
      <c r="F539" s="2004"/>
      <c r="G539" s="1985"/>
      <c r="H539" s="1982"/>
      <c r="I539" s="248" t="s">
        <v>601</v>
      </c>
      <c r="J539" s="467"/>
      <c r="K539" s="468"/>
      <c r="L539" s="469">
        <v>1</v>
      </c>
      <c r="M539" s="470"/>
      <c r="N539" s="468"/>
      <c r="O539" s="469"/>
      <c r="P539" s="470"/>
      <c r="Q539" s="468"/>
      <c r="R539" s="469"/>
      <c r="S539" s="470"/>
      <c r="T539" s="468"/>
      <c r="U539" s="471"/>
      <c r="V539" s="249">
        <f>SUM(J539:L539)*H538</f>
        <v>0.5</v>
      </c>
      <c r="W539" s="250">
        <f>SUM(M539:O539)*H538</f>
        <v>0</v>
      </c>
      <c r="X539" s="250">
        <f>SUM(P539:R539)*H538</f>
        <v>0</v>
      </c>
      <c r="Y539" s="250">
        <f>SUM(S539:U539)*H538</f>
        <v>0</v>
      </c>
      <c r="Z539" s="251">
        <f t="shared" si="8"/>
        <v>0.5</v>
      </c>
      <c r="AA539" s="1984"/>
      <c r="AB539" s="579" t="s">
        <v>558</v>
      </c>
      <c r="AC539" s="1789"/>
      <c r="AD539" s="2125"/>
      <c r="AE539" s="2125"/>
    </row>
    <row r="540" spans="1:31" ht="15" thickBot="1" x14ac:dyDescent="0.25">
      <c r="A540" s="1766"/>
      <c r="B540" s="1995"/>
      <c r="C540" s="2004"/>
      <c r="D540" s="2004"/>
      <c r="E540" s="2004"/>
      <c r="F540" s="2004"/>
      <c r="G540" s="1985" t="s">
        <v>823</v>
      </c>
      <c r="H540" s="1982">
        <v>0.5</v>
      </c>
      <c r="I540" s="593" t="s">
        <v>600</v>
      </c>
      <c r="J540" s="457"/>
      <c r="K540" s="458"/>
      <c r="L540" s="459"/>
      <c r="M540" s="460"/>
      <c r="N540" s="458"/>
      <c r="O540" s="459">
        <v>1</v>
      </c>
      <c r="P540" s="460"/>
      <c r="Q540" s="458"/>
      <c r="R540" s="459">
        <v>1</v>
      </c>
      <c r="S540" s="460"/>
      <c r="T540" s="458"/>
      <c r="U540" s="461">
        <v>1</v>
      </c>
      <c r="V540" s="218">
        <f>SUM(J540:L540)*H540</f>
        <v>0</v>
      </c>
      <c r="W540" s="219">
        <f>SUM(M540:O540)*H540</f>
        <v>0.5</v>
      </c>
      <c r="X540" s="219">
        <f>SUM(P540:R540)*H540</f>
        <v>0.5</v>
      </c>
      <c r="Y540" s="219">
        <f>SUM(S540:U540)*H540</f>
        <v>0.5</v>
      </c>
      <c r="Z540" s="220">
        <f t="shared" si="8"/>
        <v>0.5</v>
      </c>
      <c r="AA540" s="1984"/>
      <c r="AB540" s="579" t="s">
        <v>558</v>
      </c>
      <c r="AC540" s="1789"/>
      <c r="AD540" s="2125"/>
      <c r="AE540" s="2125"/>
    </row>
    <row r="541" spans="1:31" ht="15" thickBot="1" x14ac:dyDescent="0.25">
      <c r="A541" s="1766"/>
      <c r="B541" s="1995"/>
      <c r="C541" s="2004"/>
      <c r="D541" s="2004"/>
      <c r="E541" s="2004"/>
      <c r="F541" s="2004"/>
      <c r="G541" s="1986"/>
      <c r="H541" s="1987"/>
      <c r="I541" s="252" t="s">
        <v>601</v>
      </c>
      <c r="J541" s="472"/>
      <c r="K541" s="473"/>
      <c r="L541" s="474"/>
      <c r="M541" s="475"/>
      <c r="N541" s="473"/>
      <c r="O541" s="474"/>
      <c r="P541" s="475"/>
      <c r="Q541" s="473"/>
      <c r="R541" s="474"/>
      <c r="S541" s="475"/>
      <c r="T541" s="473"/>
      <c r="U541" s="476"/>
      <c r="V541" s="256">
        <f>SUM(J541:L541)*H540</f>
        <v>0</v>
      </c>
      <c r="W541" s="257">
        <f>SUM(M541:O541)*H540</f>
        <v>0</v>
      </c>
      <c r="X541" s="257">
        <f>SUM(P541:R541)*H540</f>
        <v>0</v>
      </c>
      <c r="Y541" s="257">
        <f>SUM(S541:U541)*H540</f>
        <v>0</v>
      </c>
      <c r="Z541" s="258">
        <f t="shared" si="8"/>
        <v>0</v>
      </c>
      <c r="AA541" s="1984"/>
      <c r="AB541" s="579" t="s">
        <v>558</v>
      </c>
      <c r="AC541" s="1789"/>
      <c r="AD541" s="2125"/>
      <c r="AE541" s="2125"/>
    </row>
    <row r="542" spans="1:31" ht="24.95" customHeight="1" x14ac:dyDescent="0.2">
      <c r="A542" s="1766"/>
      <c r="B542" s="1995"/>
      <c r="C542" s="2003" t="s">
        <v>174</v>
      </c>
      <c r="D542" s="2003" t="s">
        <v>176</v>
      </c>
      <c r="E542" s="2003" t="s">
        <v>465</v>
      </c>
      <c r="F542" s="2003" t="s">
        <v>284</v>
      </c>
      <c r="G542" s="1990" t="s">
        <v>824</v>
      </c>
      <c r="H542" s="1991">
        <v>0.2</v>
      </c>
      <c r="I542" s="224" t="s">
        <v>600</v>
      </c>
      <c r="J542" s="452"/>
      <c r="K542" s="453"/>
      <c r="L542" s="454"/>
      <c r="M542" s="455"/>
      <c r="N542" s="453"/>
      <c r="O542" s="454"/>
      <c r="P542" s="455"/>
      <c r="Q542" s="458"/>
      <c r="R542" s="454">
        <v>1</v>
      </c>
      <c r="S542" s="455"/>
      <c r="T542" s="453"/>
      <c r="U542" s="456">
        <v>1</v>
      </c>
      <c r="V542" s="215">
        <f>SUM(J542:L542)*H542</f>
        <v>0</v>
      </c>
      <c r="W542" s="216">
        <f>SUM(M542:O542)*H542</f>
        <v>0</v>
      </c>
      <c r="X542" s="216">
        <f>SUM(P542:R542)*H542</f>
        <v>0.2</v>
      </c>
      <c r="Y542" s="216">
        <f>SUM(S542:U542)*H542</f>
        <v>0.2</v>
      </c>
      <c r="Z542" s="217">
        <f t="shared" si="8"/>
        <v>0.2</v>
      </c>
      <c r="AA542" s="2007" t="s">
        <v>288</v>
      </c>
      <c r="AB542" s="580" t="s">
        <v>564</v>
      </c>
      <c r="AC542" s="1796">
        <v>75</v>
      </c>
      <c r="AD542" s="2113" t="s">
        <v>1022</v>
      </c>
      <c r="AE542" s="2113" t="s">
        <v>1022</v>
      </c>
    </row>
    <row r="543" spans="1:31" ht="24.95" customHeight="1" x14ac:dyDescent="0.2">
      <c r="A543" s="1766"/>
      <c r="B543" s="1995"/>
      <c r="C543" s="2004"/>
      <c r="D543" s="2004"/>
      <c r="E543" s="2004"/>
      <c r="F543" s="2004"/>
      <c r="G543" s="1985"/>
      <c r="H543" s="1982"/>
      <c r="I543" s="248" t="s">
        <v>601</v>
      </c>
      <c r="J543" s="467"/>
      <c r="K543" s="468"/>
      <c r="L543" s="469"/>
      <c r="M543" s="470"/>
      <c r="N543" s="468"/>
      <c r="O543" s="469"/>
      <c r="P543" s="470"/>
      <c r="Q543" s="468"/>
      <c r="R543" s="469"/>
      <c r="S543" s="470"/>
      <c r="T543" s="468"/>
      <c r="U543" s="471"/>
      <c r="V543" s="249">
        <f>SUM(J543:L543)*H542</f>
        <v>0</v>
      </c>
      <c r="W543" s="250">
        <f>SUM(M543:O543)*H542</f>
        <v>0</v>
      </c>
      <c r="X543" s="250">
        <f>SUM(P543:R543)*H542</f>
        <v>0</v>
      </c>
      <c r="Y543" s="250">
        <f>SUM(S543:U543)*H542</f>
        <v>0</v>
      </c>
      <c r="Z543" s="251">
        <f t="shared" si="8"/>
        <v>0</v>
      </c>
      <c r="AA543" s="2008"/>
      <c r="AB543" s="581" t="s">
        <v>564</v>
      </c>
      <c r="AC543" s="1789"/>
      <c r="AD543" s="2114"/>
      <c r="AE543" s="2114"/>
    </row>
    <row r="544" spans="1:31" ht="24.95" customHeight="1" x14ac:dyDescent="0.2">
      <c r="A544" s="1766"/>
      <c r="B544" s="1995"/>
      <c r="C544" s="2004"/>
      <c r="D544" s="2004"/>
      <c r="E544" s="2004"/>
      <c r="F544" s="2004"/>
      <c r="G544" s="1985" t="s">
        <v>825</v>
      </c>
      <c r="H544" s="1982">
        <v>0.5</v>
      </c>
      <c r="I544" s="593" t="s">
        <v>600</v>
      </c>
      <c r="J544" s="457"/>
      <c r="K544" s="458"/>
      <c r="L544" s="459"/>
      <c r="M544" s="460"/>
      <c r="N544" s="458"/>
      <c r="O544" s="459"/>
      <c r="P544" s="460"/>
      <c r="Q544" s="458"/>
      <c r="R544" s="459">
        <v>1</v>
      </c>
      <c r="S544" s="460"/>
      <c r="T544" s="458"/>
      <c r="U544" s="461">
        <v>1</v>
      </c>
      <c r="V544" s="218">
        <f>SUM(J544:L544)*H544</f>
        <v>0</v>
      </c>
      <c r="W544" s="219">
        <f>SUM(M544:O544)*H544</f>
        <v>0</v>
      </c>
      <c r="X544" s="219">
        <f>SUM(P544:R544)*H544</f>
        <v>0.5</v>
      </c>
      <c r="Y544" s="219">
        <f>SUM(S544:U544)*H544</f>
        <v>0.5</v>
      </c>
      <c r="Z544" s="220">
        <f t="shared" si="8"/>
        <v>0.5</v>
      </c>
      <c r="AA544" s="2008"/>
      <c r="AB544" s="581" t="s">
        <v>564</v>
      </c>
      <c r="AC544" s="1789"/>
      <c r="AD544" s="2114"/>
      <c r="AE544" s="2114"/>
    </row>
    <row r="545" spans="1:31" ht="24.95" customHeight="1" x14ac:dyDescent="0.2">
      <c r="A545" s="1766"/>
      <c r="B545" s="1995"/>
      <c r="C545" s="2004"/>
      <c r="D545" s="2004"/>
      <c r="E545" s="2004"/>
      <c r="F545" s="2004"/>
      <c r="G545" s="1985"/>
      <c r="H545" s="1982"/>
      <c r="I545" s="248" t="s">
        <v>601</v>
      </c>
      <c r="J545" s="467"/>
      <c r="K545" s="468"/>
      <c r="L545" s="469"/>
      <c r="M545" s="470"/>
      <c r="N545" s="468"/>
      <c r="O545" s="469"/>
      <c r="P545" s="470"/>
      <c r="Q545" s="468"/>
      <c r="R545" s="469"/>
      <c r="S545" s="470"/>
      <c r="T545" s="468"/>
      <c r="U545" s="471"/>
      <c r="V545" s="249">
        <f>SUM(J545:L545)*H544</f>
        <v>0</v>
      </c>
      <c r="W545" s="250">
        <f>SUM(M545:O545)*H544</f>
        <v>0</v>
      </c>
      <c r="X545" s="250">
        <f>SUM(P545:R545)*H544</f>
        <v>0</v>
      </c>
      <c r="Y545" s="250">
        <f>SUM(S545:U545)*H544</f>
        <v>0</v>
      </c>
      <c r="Z545" s="251">
        <f t="shared" si="8"/>
        <v>0</v>
      </c>
      <c r="AA545" s="2008"/>
      <c r="AB545" s="581" t="s">
        <v>564</v>
      </c>
      <c r="AC545" s="1789"/>
      <c r="AD545" s="2114"/>
      <c r="AE545" s="2114"/>
    </row>
    <row r="546" spans="1:31" ht="24.95" customHeight="1" x14ac:dyDescent="0.2">
      <c r="A546" s="1766"/>
      <c r="B546" s="1995"/>
      <c r="C546" s="2004"/>
      <c r="D546" s="2004"/>
      <c r="E546" s="2004"/>
      <c r="F546" s="2004"/>
      <c r="G546" s="1985" t="s">
        <v>826</v>
      </c>
      <c r="H546" s="1982">
        <v>0.3</v>
      </c>
      <c r="I546" s="593" t="s">
        <v>600</v>
      </c>
      <c r="J546" s="457"/>
      <c r="K546" s="458"/>
      <c r="L546" s="459"/>
      <c r="M546" s="460"/>
      <c r="N546" s="458"/>
      <c r="O546" s="459"/>
      <c r="P546" s="460"/>
      <c r="Q546" s="458"/>
      <c r="R546" s="459">
        <v>1</v>
      </c>
      <c r="S546" s="460"/>
      <c r="T546" s="458"/>
      <c r="U546" s="461">
        <v>1</v>
      </c>
      <c r="V546" s="218">
        <f>SUM(J546:L546)*H546</f>
        <v>0</v>
      </c>
      <c r="W546" s="219">
        <f>SUM(M546:O546)*H546</f>
        <v>0</v>
      </c>
      <c r="X546" s="219">
        <f>SUM(P546:R546)*H546</f>
        <v>0.3</v>
      </c>
      <c r="Y546" s="219">
        <f>SUM(S546:U546)*H546</f>
        <v>0.3</v>
      </c>
      <c r="Z546" s="220">
        <f t="shared" si="8"/>
        <v>0.3</v>
      </c>
      <c r="AA546" s="2008"/>
      <c r="AB546" s="581" t="s">
        <v>564</v>
      </c>
      <c r="AC546" s="1789"/>
      <c r="AD546" s="2114"/>
      <c r="AE546" s="2114"/>
    </row>
    <row r="547" spans="1:31" ht="24.95" customHeight="1" thickBot="1" x14ac:dyDescent="0.25">
      <c r="A547" s="1766"/>
      <c r="B547" s="1995"/>
      <c r="C547" s="2004"/>
      <c r="D547" s="2004"/>
      <c r="E547" s="2004"/>
      <c r="F547" s="2004"/>
      <c r="G547" s="1986"/>
      <c r="H547" s="1987"/>
      <c r="I547" s="252" t="s">
        <v>601</v>
      </c>
      <c r="J547" s="472"/>
      <c r="K547" s="473"/>
      <c r="L547" s="474"/>
      <c r="M547" s="475"/>
      <c r="N547" s="473"/>
      <c r="O547" s="474"/>
      <c r="P547" s="475"/>
      <c r="Q547" s="473"/>
      <c r="R547" s="474"/>
      <c r="S547" s="475"/>
      <c r="T547" s="473"/>
      <c r="U547" s="476"/>
      <c r="V547" s="256">
        <f>SUM(J547:L547)*H546</f>
        <v>0</v>
      </c>
      <c r="W547" s="257">
        <f>SUM(M547:O547)*H546</f>
        <v>0</v>
      </c>
      <c r="X547" s="257">
        <f>SUM(P547:R547)*H546</f>
        <v>0</v>
      </c>
      <c r="Y547" s="257">
        <f>SUM(S547:U547)*H546</f>
        <v>0</v>
      </c>
      <c r="Z547" s="258">
        <f t="shared" si="8"/>
        <v>0</v>
      </c>
      <c r="AA547" s="2008"/>
      <c r="AB547" s="581" t="s">
        <v>564</v>
      </c>
      <c r="AC547" s="1789"/>
      <c r="AD547" s="2114"/>
      <c r="AE547" s="2114"/>
    </row>
    <row r="548" spans="1:31" ht="24.95" customHeight="1" x14ac:dyDescent="0.2">
      <c r="A548" s="1766"/>
      <c r="B548" s="1995"/>
      <c r="C548" s="2003" t="s">
        <v>5</v>
      </c>
      <c r="D548" s="2003" t="s">
        <v>119</v>
      </c>
      <c r="E548" s="2003" t="s">
        <v>120</v>
      </c>
      <c r="F548" s="2003" t="s">
        <v>286</v>
      </c>
      <c r="G548" s="1990" t="s">
        <v>828</v>
      </c>
      <c r="H548" s="1991">
        <v>0.4</v>
      </c>
      <c r="I548" s="224" t="s">
        <v>600</v>
      </c>
      <c r="J548" s="452"/>
      <c r="K548" s="453"/>
      <c r="L548" s="454">
        <v>0.25</v>
      </c>
      <c r="M548" s="455"/>
      <c r="N548" s="453"/>
      <c r="O548" s="454">
        <v>0.5</v>
      </c>
      <c r="P548" s="455"/>
      <c r="Q548" s="458"/>
      <c r="R548" s="454">
        <v>1</v>
      </c>
      <c r="S548" s="455"/>
      <c r="T548" s="453"/>
      <c r="U548" s="456">
        <v>1</v>
      </c>
      <c r="V548" s="215">
        <f>SUM(J548:L548)*H548</f>
        <v>0.1</v>
      </c>
      <c r="W548" s="216">
        <f>SUM(M548:O548)*H548</f>
        <v>0.2</v>
      </c>
      <c r="X548" s="216">
        <f>SUM(P548:R548)*H548</f>
        <v>0.4</v>
      </c>
      <c r="Y548" s="216">
        <f>SUM(S548:U548)*H548</f>
        <v>0.4</v>
      </c>
      <c r="Z548" s="217">
        <f t="shared" si="8"/>
        <v>0.4</v>
      </c>
      <c r="AA548" s="2007" t="s">
        <v>827</v>
      </c>
      <c r="AB548" s="580" t="s">
        <v>558</v>
      </c>
      <c r="AC548" s="1796">
        <v>76</v>
      </c>
      <c r="AD548" s="2113" t="s">
        <v>1022</v>
      </c>
      <c r="AE548" s="2113" t="s">
        <v>1022</v>
      </c>
    </row>
    <row r="549" spans="1:31" ht="24.95" customHeight="1" x14ac:dyDescent="0.2">
      <c r="A549" s="1766"/>
      <c r="B549" s="1995"/>
      <c r="C549" s="2004"/>
      <c r="D549" s="2004"/>
      <c r="E549" s="2004"/>
      <c r="F549" s="2004"/>
      <c r="G549" s="1985"/>
      <c r="H549" s="1982"/>
      <c r="I549" s="248" t="s">
        <v>601</v>
      </c>
      <c r="J549" s="467"/>
      <c r="K549" s="468"/>
      <c r="L549" s="469">
        <v>0.25</v>
      </c>
      <c r="M549" s="470"/>
      <c r="N549" s="468"/>
      <c r="O549" s="469"/>
      <c r="P549" s="470"/>
      <c r="Q549" s="468"/>
      <c r="R549" s="469"/>
      <c r="S549" s="470"/>
      <c r="T549" s="468"/>
      <c r="U549" s="471"/>
      <c r="V549" s="249">
        <f>SUM(J549:L549)*H548</f>
        <v>0.1</v>
      </c>
      <c r="W549" s="250">
        <f>SUM(M549:O549)*H548</f>
        <v>0</v>
      </c>
      <c r="X549" s="250">
        <f>SUM(P549:R549)*H548</f>
        <v>0</v>
      </c>
      <c r="Y549" s="250">
        <f>SUM(S549:U549)*H548</f>
        <v>0</v>
      </c>
      <c r="Z549" s="251">
        <f t="shared" si="8"/>
        <v>0.1</v>
      </c>
      <c r="AA549" s="2008"/>
      <c r="AB549" s="581" t="s">
        <v>558</v>
      </c>
      <c r="AC549" s="1789"/>
      <c r="AD549" s="2114"/>
      <c r="AE549" s="2114"/>
    </row>
    <row r="550" spans="1:31" ht="24.95" customHeight="1" x14ac:dyDescent="0.2">
      <c r="A550" s="1766"/>
      <c r="B550" s="1995"/>
      <c r="C550" s="2004"/>
      <c r="D550" s="2004"/>
      <c r="E550" s="2004"/>
      <c r="F550" s="2004"/>
      <c r="G550" s="1985" t="s">
        <v>829</v>
      </c>
      <c r="H550" s="1982">
        <v>0.4</v>
      </c>
      <c r="I550" s="593" t="s">
        <v>600</v>
      </c>
      <c r="J550" s="457"/>
      <c r="K550" s="458"/>
      <c r="L550" s="459"/>
      <c r="M550" s="460"/>
      <c r="N550" s="458"/>
      <c r="O550" s="459">
        <v>0.5</v>
      </c>
      <c r="P550" s="460"/>
      <c r="Q550" s="458"/>
      <c r="R550" s="459">
        <v>1</v>
      </c>
      <c r="S550" s="460"/>
      <c r="T550" s="458"/>
      <c r="U550" s="461">
        <v>1</v>
      </c>
      <c r="V550" s="218">
        <f>SUM(J550:L550)*H550</f>
        <v>0</v>
      </c>
      <c r="W550" s="219">
        <f>SUM(M550:O550)*H550</f>
        <v>0.2</v>
      </c>
      <c r="X550" s="219">
        <f>SUM(P550:R550)*H550</f>
        <v>0.4</v>
      </c>
      <c r="Y550" s="219">
        <f>SUM(S550:U550)*H550</f>
        <v>0.4</v>
      </c>
      <c r="Z550" s="220">
        <f t="shared" si="8"/>
        <v>0.4</v>
      </c>
      <c r="AA550" s="2008"/>
      <c r="AB550" s="581" t="s">
        <v>558</v>
      </c>
      <c r="AC550" s="1789"/>
      <c r="AD550" s="2114"/>
      <c r="AE550" s="2114"/>
    </row>
    <row r="551" spans="1:31" ht="24.95" customHeight="1" x14ac:dyDescent="0.2">
      <c r="A551" s="1766"/>
      <c r="B551" s="1995"/>
      <c r="C551" s="2004"/>
      <c r="D551" s="2004"/>
      <c r="E551" s="2004"/>
      <c r="F551" s="2004"/>
      <c r="G551" s="1985"/>
      <c r="H551" s="1982"/>
      <c r="I551" s="248" t="s">
        <v>601</v>
      </c>
      <c r="J551" s="467"/>
      <c r="K551" s="468"/>
      <c r="L551" s="469"/>
      <c r="M551" s="470"/>
      <c r="N551" s="468"/>
      <c r="O551" s="469"/>
      <c r="P551" s="470"/>
      <c r="Q551" s="468"/>
      <c r="R551" s="469"/>
      <c r="S551" s="470"/>
      <c r="T551" s="468"/>
      <c r="U551" s="471"/>
      <c r="V551" s="249">
        <f>SUM(J551:L551)*H550</f>
        <v>0</v>
      </c>
      <c r="W551" s="250">
        <f>SUM(M551:O551)*H550</f>
        <v>0</v>
      </c>
      <c r="X551" s="250">
        <f>SUM(P551:R551)*H550</f>
        <v>0</v>
      </c>
      <c r="Y551" s="250">
        <f>SUM(S551:U551)*H550</f>
        <v>0</v>
      </c>
      <c r="Z551" s="251">
        <f t="shared" si="8"/>
        <v>0</v>
      </c>
      <c r="AA551" s="2008"/>
      <c r="AB551" s="581" t="s">
        <v>558</v>
      </c>
      <c r="AC551" s="1789"/>
      <c r="AD551" s="2114"/>
      <c r="AE551" s="2114"/>
    </row>
    <row r="552" spans="1:31" ht="24.95" customHeight="1" x14ac:dyDescent="0.2">
      <c r="A552" s="1766"/>
      <c r="B552" s="1995"/>
      <c r="C552" s="2004"/>
      <c r="D552" s="2004"/>
      <c r="E552" s="2004"/>
      <c r="F552" s="2004"/>
      <c r="G552" s="1985" t="s">
        <v>830</v>
      </c>
      <c r="H552" s="1982">
        <v>0.2</v>
      </c>
      <c r="I552" s="593" t="s">
        <v>600</v>
      </c>
      <c r="J552" s="457"/>
      <c r="K552" s="458"/>
      <c r="L552" s="459"/>
      <c r="M552" s="460"/>
      <c r="N552" s="458"/>
      <c r="O552" s="459"/>
      <c r="P552" s="460"/>
      <c r="Q552" s="458"/>
      <c r="R552" s="459">
        <v>0.5</v>
      </c>
      <c r="S552" s="460"/>
      <c r="T552" s="458"/>
      <c r="U552" s="461">
        <v>1</v>
      </c>
      <c r="V552" s="218">
        <f>SUM(J552:L552)*H552</f>
        <v>0</v>
      </c>
      <c r="W552" s="219">
        <f>SUM(M552:O552)*H552</f>
        <v>0</v>
      </c>
      <c r="X552" s="219">
        <f>SUM(P552:R552)*H552</f>
        <v>0.1</v>
      </c>
      <c r="Y552" s="219">
        <f>SUM(S552:U552)*H552</f>
        <v>0.2</v>
      </c>
      <c r="Z552" s="220">
        <f t="shared" si="8"/>
        <v>0.2</v>
      </c>
      <c r="AA552" s="2008"/>
      <c r="AB552" s="581" t="s">
        <v>558</v>
      </c>
      <c r="AC552" s="1789"/>
      <c r="AD552" s="2114"/>
      <c r="AE552" s="2114"/>
    </row>
    <row r="553" spans="1:31" ht="24.95" customHeight="1" thickBot="1" x14ac:dyDescent="0.25">
      <c r="A553" s="1766"/>
      <c r="B553" s="1995"/>
      <c r="C553" s="2004"/>
      <c r="D553" s="2004"/>
      <c r="E553" s="2004"/>
      <c r="F553" s="2004"/>
      <c r="G553" s="1986"/>
      <c r="H553" s="1987"/>
      <c r="I553" s="252" t="s">
        <v>601</v>
      </c>
      <c r="J553" s="472"/>
      <c r="K553" s="473"/>
      <c r="L553" s="474"/>
      <c r="M553" s="475"/>
      <c r="N553" s="473"/>
      <c r="O553" s="474"/>
      <c r="P553" s="475"/>
      <c r="Q553" s="473"/>
      <c r="R553" s="474"/>
      <c r="S553" s="475"/>
      <c r="T553" s="473"/>
      <c r="U553" s="476"/>
      <c r="V553" s="256">
        <f>SUM(J553:L553)*H552</f>
        <v>0</v>
      </c>
      <c r="W553" s="257">
        <f>SUM(M553:O553)*H552</f>
        <v>0</v>
      </c>
      <c r="X553" s="257">
        <f>SUM(P553:R553)*H552</f>
        <v>0</v>
      </c>
      <c r="Y553" s="257">
        <f>SUM(S553:U553)*H552</f>
        <v>0</v>
      </c>
      <c r="Z553" s="258">
        <f t="shared" si="8"/>
        <v>0</v>
      </c>
      <c r="AA553" s="2008"/>
      <c r="AB553" s="581" t="s">
        <v>558</v>
      </c>
      <c r="AC553" s="1789"/>
      <c r="AD553" s="2114"/>
      <c r="AE553" s="2114"/>
    </row>
    <row r="554" spans="1:31" ht="24.95" customHeight="1" x14ac:dyDescent="0.2">
      <c r="A554" s="1766"/>
      <c r="B554" s="1995"/>
      <c r="C554" s="2003" t="s">
        <v>408</v>
      </c>
      <c r="D554" s="2003" t="s">
        <v>467</v>
      </c>
      <c r="E554" s="2003" t="s">
        <v>92</v>
      </c>
      <c r="F554" s="2003" t="s">
        <v>466</v>
      </c>
      <c r="G554" s="1990" t="s">
        <v>831</v>
      </c>
      <c r="H554" s="1991">
        <v>0.25</v>
      </c>
      <c r="I554" s="224" t="s">
        <v>600</v>
      </c>
      <c r="J554" s="452"/>
      <c r="K554" s="453"/>
      <c r="L554" s="454">
        <v>0.25</v>
      </c>
      <c r="M554" s="455"/>
      <c r="N554" s="453"/>
      <c r="O554" s="454">
        <v>0.5</v>
      </c>
      <c r="P554" s="455"/>
      <c r="Q554" s="453"/>
      <c r="R554" s="454">
        <v>0.75</v>
      </c>
      <c r="S554" s="455"/>
      <c r="T554" s="453"/>
      <c r="U554" s="456">
        <v>1</v>
      </c>
      <c r="V554" s="215">
        <f>SUM(J554:L554)*H554</f>
        <v>6.25E-2</v>
      </c>
      <c r="W554" s="216">
        <f>SUM(M554:O554)*H554</f>
        <v>0.125</v>
      </c>
      <c r="X554" s="216">
        <f>SUM(P554:R554)*H554</f>
        <v>0.1875</v>
      </c>
      <c r="Y554" s="216">
        <f>SUM(S554:U554)*H554</f>
        <v>0.25</v>
      </c>
      <c r="Z554" s="217">
        <f t="shared" si="8"/>
        <v>0.25</v>
      </c>
      <c r="AA554" s="2007" t="str">
        <f>+AA542</f>
        <v>OFICINA DE REGISTRO AERONÁUTICO. 
SECRETARIA DE SEGURIDAD OPERACIONAL Y DE LA AVIACIÓN CIVIL</v>
      </c>
      <c r="AB554" s="580" t="str">
        <f>+AB542</f>
        <v>MARTHA PATRICIA BARRERA</v>
      </c>
      <c r="AC554" s="1796">
        <v>77</v>
      </c>
      <c r="AD554" s="2113" t="s">
        <v>1022</v>
      </c>
      <c r="AE554" s="2113" t="s">
        <v>1022</v>
      </c>
    </row>
    <row r="555" spans="1:31" ht="24.95" customHeight="1" x14ac:dyDescent="0.2">
      <c r="A555" s="1766"/>
      <c r="B555" s="1995"/>
      <c r="C555" s="2004"/>
      <c r="D555" s="2004"/>
      <c r="E555" s="2004"/>
      <c r="F555" s="2004"/>
      <c r="G555" s="1985"/>
      <c r="H555" s="1982"/>
      <c r="I555" s="248" t="s">
        <v>601</v>
      </c>
      <c r="J555" s="467"/>
      <c r="K555" s="468"/>
      <c r="L555" s="469">
        <v>0.25</v>
      </c>
      <c r="M555" s="470"/>
      <c r="N555" s="468"/>
      <c r="O555" s="469"/>
      <c r="P555" s="470"/>
      <c r="Q555" s="468"/>
      <c r="R555" s="469"/>
      <c r="S555" s="470"/>
      <c r="T555" s="468"/>
      <c r="U555" s="471"/>
      <c r="V555" s="249">
        <f>SUM(J555:L555)*H554</f>
        <v>6.25E-2</v>
      </c>
      <c r="W555" s="250">
        <f>SUM(M555:O555)*H554</f>
        <v>0</v>
      </c>
      <c r="X555" s="250">
        <f>SUM(P555:R555)*H554</f>
        <v>0</v>
      </c>
      <c r="Y555" s="250">
        <f>SUM(S555:U555)*H554</f>
        <v>0</v>
      </c>
      <c r="Z555" s="251">
        <f t="shared" si="8"/>
        <v>6.25E-2</v>
      </c>
      <c r="AA555" s="2008"/>
      <c r="AB555" s="581" t="s">
        <v>564</v>
      </c>
      <c r="AC555" s="1789"/>
      <c r="AD555" s="2114"/>
      <c r="AE555" s="2114"/>
    </row>
    <row r="556" spans="1:31" ht="24.95" customHeight="1" x14ac:dyDescent="0.2">
      <c r="A556" s="1766"/>
      <c r="B556" s="1995"/>
      <c r="C556" s="2004"/>
      <c r="D556" s="2004"/>
      <c r="E556" s="2004"/>
      <c r="F556" s="2004"/>
      <c r="G556" s="1985" t="s">
        <v>832</v>
      </c>
      <c r="H556" s="1982">
        <v>0.25</v>
      </c>
      <c r="I556" s="593" t="s">
        <v>600</v>
      </c>
      <c r="J556" s="457"/>
      <c r="K556" s="458"/>
      <c r="L556" s="459"/>
      <c r="M556" s="460"/>
      <c r="N556" s="458"/>
      <c r="O556" s="459">
        <v>0.5</v>
      </c>
      <c r="P556" s="460"/>
      <c r="Q556" s="458"/>
      <c r="R556" s="459">
        <v>1</v>
      </c>
      <c r="S556" s="460"/>
      <c r="T556" s="458"/>
      <c r="U556" s="461">
        <v>1</v>
      </c>
      <c r="V556" s="218">
        <f>SUM(J556:L556)*H556</f>
        <v>0</v>
      </c>
      <c r="W556" s="219">
        <f>SUM(M556:O556)*H556</f>
        <v>0.125</v>
      </c>
      <c r="X556" s="219">
        <f>SUM(P556:R556)*H556</f>
        <v>0.25</v>
      </c>
      <c r="Y556" s="219">
        <f>SUM(S556:U556)*H556</f>
        <v>0.25</v>
      </c>
      <c r="Z556" s="220">
        <f t="shared" si="8"/>
        <v>0.25</v>
      </c>
      <c r="AA556" s="2008"/>
      <c r="AB556" s="581" t="s">
        <v>564</v>
      </c>
      <c r="AC556" s="1789"/>
      <c r="AD556" s="2114"/>
      <c r="AE556" s="2114"/>
    </row>
    <row r="557" spans="1:31" ht="24.95" customHeight="1" x14ac:dyDescent="0.2">
      <c r="A557" s="1766"/>
      <c r="B557" s="1995"/>
      <c r="C557" s="2004"/>
      <c r="D557" s="2004"/>
      <c r="E557" s="2004"/>
      <c r="F557" s="2004"/>
      <c r="G557" s="1985"/>
      <c r="H557" s="1982"/>
      <c r="I557" s="248" t="s">
        <v>601</v>
      </c>
      <c r="J557" s="467"/>
      <c r="K557" s="468"/>
      <c r="L557" s="469"/>
      <c r="M557" s="470"/>
      <c r="N557" s="468"/>
      <c r="O557" s="469"/>
      <c r="P557" s="470"/>
      <c r="Q557" s="468"/>
      <c r="R557" s="469"/>
      <c r="S557" s="470"/>
      <c r="T557" s="468"/>
      <c r="U557" s="471"/>
      <c r="V557" s="249">
        <f>SUM(J557:L557)*H556</f>
        <v>0</v>
      </c>
      <c r="W557" s="250">
        <f>SUM(M557:O557)*H556</f>
        <v>0</v>
      </c>
      <c r="X557" s="250">
        <f>SUM(P557:R557)*H556</f>
        <v>0</v>
      </c>
      <c r="Y557" s="250">
        <f>SUM(S557:U557)*H556</f>
        <v>0</v>
      </c>
      <c r="Z557" s="251">
        <f t="shared" si="8"/>
        <v>0</v>
      </c>
      <c r="AA557" s="2008"/>
      <c r="AB557" s="581" t="s">
        <v>564</v>
      </c>
      <c r="AC557" s="1789"/>
      <c r="AD557" s="2114"/>
      <c r="AE557" s="2114"/>
    </row>
    <row r="558" spans="1:31" ht="24.95" customHeight="1" x14ac:dyDescent="0.2">
      <c r="A558" s="1766"/>
      <c r="B558" s="1995"/>
      <c r="C558" s="2004"/>
      <c r="D558" s="2004"/>
      <c r="E558" s="2004"/>
      <c r="F558" s="2004"/>
      <c r="G558" s="1985" t="s">
        <v>833</v>
      </c>
      <c r="H558" s="1982">
        <v>0.25</v>
      </c>
      <c r="I558" s="593" t="s">
        <v>600</v>
      </c>
      <c r="J558" s="457"/>
      <c r="K558" s="458"/>
      <c r="L558" s="459"/>
      <c r="M558" s="460"/>
      <c r="N558" s="458"/>
      <c r="O558" s="459"/>
      <c r="P558" s="460"/>
      <c r="Q558" s="458"/>
      <c r="R558" s="459">
        <v>0.75</v>
      </c>
      <c r="S558" s="460"/>
      <c r="T558" s="458"/>
      <c r="U558" s="461">
        <v>1</v>
      </c>
      <c r="V558" s="218">
        <f>SUM(J558:L558)*H558</f>
        <v>0</v>
      </c>
      <c r="W558" s="219">
        <f>SUM(M558:O558)*H558</f>
        <v>0</v>
      </c>
      <c r="X558" s="219">
        <f>SUM(P558:R558)*H558</f>
        <v>0.1875</v>
      </c>
      <c r="Y558" s="219">
        <f>SUM(S558:U558)*H558</f>
        <v>0.25</v>
      </c>
      <c r="Z558" s="220">
        <f t="shared" si="8"/>
        <v>0.25</v>
      </c>
      <c r="AA558" s="2008"/>
      <c r="AB558" s="581" t="s">
        <v>564</v>
      </c>
      <c r="AC558" s="1789"/>
      <c r="AD558" s="2114"/>
      <c r="AE558" s="2114"/>
    </row>
    <row r="559" spans="1:31" ht="24.95" customHeight="1" x14ac:dyDescent="0.2">
      <c r="A559" s="1766"/>
      <c r="B559" s="1995"/>
      <c r="C559" s="2004"/>
      <c r="D559" s="2004"/>
      <c r="E559" s="2004"/>
      <c r="F559" s="2004"/>
      <c r="G559" s="1985"/>
      <c r="H559" s="1982"/>
      <c r="I559" s="248" t="s">
        <v>601</v>
      </c>
      <c r="J559" s="467"/>
      <c r="K559" s="468"/>
      <c r="L559" s="469"/>
      <c r="M559" s="470"/>
      <c r="N559" s="468"/>
      <c r="O559" s="469"/>
      <c r="P559" s="470"/>
      <c r="Q559" s="468"/>
      <c r="R559" s="469"/>
      <c r="S559" s="470"/>
      <c r="T559" s="468"/>
      <c r="U559" s="471"/>
      <c r="V559" s="249">
        <f>SUM(J559:L559)*H558</f>
        <v>0</v>
      </c>
      <c r="W559" s="250">
        <f>SUM(M559:O559)*H558</f>
        <v>0</v>
      </c>
      <c r="X559" s="250">
        <f>SUM(P559:R559)*H558</f>
        <v>0</v>
      </c>
      <c r="Y559" s="250">
        <f>SUM(S559:U559)*H558</f>
        <v>0</v>
      </c>
      <c r="Z559" s="251">
        <f t="shared" si="8"/>
        <v>0</v>
      </c>
      <c r="AA559" s="2008"/>
      <c r="AB559" s="581" t="s">
        <v>564</v>
      </c>
      <c r="AC559" s="1789"/>
      <c r="AD559" s="2114"/>
      <c r="AE559" s="2114"/>
    </row>
    <row r="560" spans="1:31" ht="24.95" customHeight="1" x14ac:dyDescent="0.2">
      <c r="A560" s="1766"/>
      <c r="B560" s="1995"/>
      <c r="C560" s="2004"/>
      <c r="D560" s="2004"/>
      <c r="E560" s="2004"/>
      <c r="F560" s="2004"/>
      <c r="G560" s="1985" t="s">
        <v>834</v>
      </c>
      <c r="H560" s="1982">
        <v>0.25</v>
      </c>
      <c r="I560" s="593" t="s">
        <v>600</v>
      </c>
      <c r="J560" s="457"/>
      <c r="K560" s="458"/>
      <c r="L560" s="459"/>
      <c r="M560" s="460"/>
      <c r="N560" s="458"/>
      <c r="O560" s="459"/>
      <c r="P560" s="460"/>
      <c r="Q560" s="458"/>
      <c r="R560" s="459"/>
      <c r="S560" s="460"/>
      <c r="T560" s="458"/>
      <c r="U560" s="461">
        <v>1</v>
      </c>
      <c r="V560" s="218">
        <f>SUM(J560:L560)*H560</f>
        <v>0</v>
      </c>
      <c r="W560" s="219">
        <f>SUM(M560:O560)*H560</f>
        <v>0</v>
      </c>
      <c r="X560" s="219">
        <f>SUM(P560:R560)*H560</f>
        <v>0</v>
      </c>
      <c r="Y560" s="219">
        <f>SUM(S560:U560)*H560</f>
        <v>0.25</v>
      </c>
      <c r="Z560" s="220">
        <f t="shared" si="8"/>
        <v>0.25</v>
      </c>
      <c r="AA560" s="2008"/>
      <c r="AB560" s="581" t="s">
        <v>564</v>
      </c>
      <c r="AC560" s="1789"/>
      <c r="AD560" s="2114"/>
      <c r="AE560" s="2114"/>
    </row>
    <row r="561" spans="1:31" ht="24.95" customHeight="1" thickBot="1" x14ac:dyDescent="0.25">
      <c r="A561" s="1766"/>
      <c r="B561" s="1995"/>
      <c r="C561" s="2004"/>
      <c r="D561" s="2004"/>
      <c r="E561" s="2004"/>
      <c r="F561" s="2004"/>
      <c r="G561" s="1986"/>
      <c r="H561" s="1987"/>
      <c r="I561" s="252" t="s">
        <v>601</v>
      </c>
      <c r="J561" s="472"/>
      <c r="K561" s="473"/>
      <c r="L561" s="474"/>
      <c r="M561" s="475"/>
      <c r="N561" s="473"/>
      <c r="O561" s="474"/>
      <c r="P561" s="475"/>
      <c r="Q561" s="473"/>
      <c r="R561" s="474"/>
      <c r="S561" s="475"/>
      <c r="T561" s="473"/>
      <c r="U561" s="476"/>
      <c r="V561" s="256">
        <f>SUM(J561:L561)*H560</f>
        <v>0</v>
      </c>
      <c r="W561" s="257">
        <f>SUM(M561:O561)*H560</f>
        <v>0</v>
      </c>
      <c r="X561" s="257">
        <f>SUM(P561:R561)*H560</f>
        <v>0</v>
      </c>
      <c r="Y561" s="257">
        <f>SUM(S561:U561)*H560</f>
        <v>0</v>
      </c>
      <c r="Z561" s="258">
        <f t="shared" si="8"/>
        <v>0</v>
      </c>
      <c r="AA561" s="2008"/>
      <c r="AB561" s="581" t="s">
        <v>564</v>
      </c>
      <c r="AC561" s="1797"/>
      <c r="AD561" s="2114"/>
      <c r="AE561" s="2114"/>
    </row>
    <row r="562" spans="1:31" ht="24.95" customHeight="1" x14ac:dyDescent="0.2">
      <c r="A562" s="1766"/>
      <c r="B562" s="1995"/>
      <c r="C562" s="2003" t="s">
        <v>292</v>
      </c>
      <c r="D562" s="2003" t="s">
        <v>874</v>
      </c>
      <c r="E562" s="2003" t="s">
        <v>289</v>
      </c>
      <c r="F562" s="2003" t="s">
        <v>290</v>
      </c>
      <c r="G562" s="1990" t="s">
        <v>835</v>
      </c>
      <c r="H562" s="1991">
        <v>0.2</v>
      </c>
      <c r="I562" s="224" t="s">
        <v>600</v>
      </c>
      <c r="J562" s="452"/>
      <c r="K562" s="453"/>
      <c r="L562" s="454"/>
      <c r="M562" s="455"/>
      <c r="N562" s="453"/>
      <c r="O562" s="454">
        <v>0.05</v>
      </c>
      <c r="P562" s="455"/>
      <c r="Q562" s="458"/>
      <c r="R562" s="459">
        <v>0.1</v>
      </c>
      <c r="S562" s="460"/>
      <c r="T562" s="458"/>
      <c r="U562" s="461">
        <v>1</v>
      </c>
      <c r="V562" s="218">
        <f>SUM(J562:L562)*H562</f>
        <v>0</v>
      </c>
      <c r="W562" s="219">
        <f>SUM(M562:O562)*H562</f>
        <v>1.0000000000000002E-2</v>
      </c>
      <c r="X562" s="219">
        <f>SUM(P562:R562)*H562</f>
        <v>2.0000000000000004E-2</v>
      </c>
      <c r="Y562" s="219">
        <f>SUM(S562:U562)*H562</f>
        <v>0.2</v>
      </c>
      <c r="Z562" s="220">
        <f t="shared" si="8"/>
        <v>0.2</v>
      </c>
      <c r="AA562" s="2009" t="s">
        <v>846</v>
      </c>
      <c r="AB562" s="582" t="s">
        <v>575</v>
      </c>
      <c r="AC562" s="1789">
        <v>78</v>
      </c>
      <c r="AD562" s="2115" t="s">
        <v>1022</v>
      </c>
      <c r="AE562" s="2115"/>
    </row>
    <row r="563" spans="1:31" ht="24.95" customHeight="1" x14ac:dyDescent="0.2">
      <c r="A563" s="1766"/>
      <c r="B563" s="1995"/>
      <c r="C563" s="2004"/>
      <c r="D563" s="2004"/>
      <c r="E563" s="2004"/>
      <c r="F563" s="2004"/>
      <c r="G563" s="1985"/>
      <c r="H563" s="1982"/>
      <c r="I563" s="248" t="s">
        <v>601</v>
      </c>
      <c r="J563" s="467"/>
      <c r="K563" s="468"/>
      <c r="L563" s="469"/>
      <c r="M563" s="470"/>
      <c r="N563" s="468"/>
      <c r="O563" s="469"/>
      <c r="P563" s="470"/>
      <c r="Q563" s="468"/>
      <c r="R563" s="469"/>
      <c r="S563" s="470"/>
      <c r="T563" s="468"/>
      <c r="U563" s="471"/>
      <c r="V563" s="249">
        <f>SUM(J563:L563)*H562</f>
        <v>0</v>
      </c>
      <c r="W563" s="250">
        <f>SUM(M563:O563)*H562</f>
        <v>0</v>
      </c>
      <c r="X563" s="250">
        <f>SUM(P563:R563)*H562</f>
        <v>0</v>
      </c>
      <c r="Y563" s="250">
        <f>SUM(S563:U563)*H562</f>
        <v>0</v>
      </c>
      <c r="Z563" s="251">
        <f t="shared" si="8"/>
        <v>0</v>
      </c>
      <c r="AA563" s="2010"/>
      <c r="AB563" s="583" t="s">
        <v>575</v>
      </c>
      <c r="AC563" s="1789"/>
      <c r="AD563" s="2116"/>
      <c r="AE563" s="2116"/>
    </row>
    <row r="564" spans="1:31" ht="24.95" customHeight="1" x14ac:dyDescent="0.2">
      <c r="A564" s="1766"/>
      <c r="B564" s="1995"/>
      <c r="C564" s="2004"/>
      <c r="D564" s="2004"/>
      <c r="E564" s="2004"/>
      <c r="F564" s="2004"/>
      <c r="G564" s="1985" t="s">
        <v>836</v>
      </c>
      <c r="H564" s="1982">
        <v>0.2</v>
      </c>
      <c r="I564" s="593" t="s">
        <v>600</v>
      </c>
      <c r="J564" s="457"/>
      <c r="K564" s="458"/>
      <c r="L564" s="459"/>
      <c r="M564" s="460"/>
      <c r="N564" s="458"/>
      <c r="O564" s="459">
        <v>0.05</v>
      </c>
      <c r="P564" s="460"/>
      <c r="Q564" s="458"/>
      <c r="R564" s="459">
        <v>0.1</v>
      </c>
      <c r="S564" s="460"/>
      <c r="T564" s="458"/>
      <c r="U564" s="461">
        <v>1</v>
      </c>
      <c r="V564" s="218">
        <f>SUM(J564:L564)*H564</f>
        <v>0</v>
      </c>
      <c r="W564" s="219">
        <f>SUM(M564:O564)*H564</f>
        <v>1.0000000000000002E-2</v>
      </c>
      <c r="X564" s="219">
        <f>SUM(P564:R564)*H564</f>
        <v>2.0000000000000004E-2</v>
      </c>
      <c r="Y564" s="219">
        <f>SUM(S564:U564)*H564</f>
        <v>0.2</v>
      </c>
      <c r="Z564" s="220">
        <f t="shared" si="8"/>
        <v>0.2</v>
      </c>
      <c r="AA564" s="2010"/>
      <c r="AB564" s="583" t="s">
        <v>575</v>
      </c>
      <c r="AC564" s="1789"/>
      <c r="AD564" s="2116"/>
      <c r="AE564" s="2116"/>
    </row>
    <row r="565" spans="1:31" ht="24.95" customHeight="1" x14ac:dyDescent="0.2">
      <c r="A565" s="1766"/>
      <c r="B565" s="1995"/>
      <c r="C565" s="2004"/>
      <c r="D565" s="2004"/>
      <c r="E565" s="2004"/>
      <c r="F565" s="2004"/>
      <c r="G565" s="1985"/>
      <c r="H565" s="1982"/>
      <c r="I565" s="248" t="s">
        <v>601</v>
      </c>
      <c r="J565" s="467"/>
      <c r="K565" s="468"/>
      <c r="L565" s="469"/>
      <c r="M565" s="470"/>
      <c r="N565" s="468"/>
      <c r="O565" s="469"/>
      <c r="P565" s="470"/>
      <c r="Q565" s="468"/>
      <c r="R565" s="469"/>
      <c r="S565" s="470"/>
      <c r="T565" s="468"/>
      <c r="U565" s="471"/>
      <c r="V565" s="249">
        <f>SUM(J565:L565)*H564</f>
        <v>0</v>
      </c>
      <c r="W565" s="250">
        <f>SUM(M565:O565)*H564</f>
        <v>0</v>
      </c>
      <c r="X565" s="250">
        <f>SUM(P565:R565)*H564</f>
        <v>0</v>
      </c>
      <c r="Y565" s="250">
        <f>SUM(S565:U565)*H564</f>
        <v>0</v>
      </c>
      <c r="Z565" s="251">
        <f t="shared" si="8"/>
        <v>0</v>
      </c>
      <c r="AA565" s="2010"/>
      <c r="AB565" s="583" t="s">
        <v>575</v>
      </c>
      <c r="AC565" s="1789"/>
      <c r="AD565" s="2116"/>
      <c r="AE565" s="2116"/>
    </row>
    <row r="566" spans="1:31" ht="24.95" customHeight="1" x14ac:dyDescent="0.2">
      <c r="A566" s="1766"/>
      <c r="B566" s="1995"/>
      <c r="C566" s="2004"/>
      <c r="D566" s="2004"/>
      <c r="E566" s="2004"/>
      <c r="F566" s="2004"/>
      <c r="G566" s="1985" t="s">
        <v>837</v>
      </c>
      <c r="H566" s="1982">
        <v>0.6</v>
      </c>
      <c r="I566" s="593" t="s">
        <v>600</v>
      </c>
      <c r="J566" s="457"/>
      <c r="K566" s="458"/>
      <c r="L566" s="459"/>
      <c r="M566" s="460"/>
      <c r="N566" s="458"/>
      <c r="O566" s="459">
        <v>0.2</v>
      </c>
      <c r="P566" s="460"/>
      <c r="Q566" s="458"/>
      <c r="R566" s="459">
        <v>0.4</v>
      </c>
      <c r="S566" s="460"/>
      <c r="T566" s="458"/>
      <c r="U566" s="461">
        <v>1</v>
      </c>
      <c r="V566" s="218">
        <f>SUM(J566:L566)*H566</f>
        <v>0</v>
      </c>
      <c r="W566" s="219">
        <f>SUM(M566:O566)*H566</f>
        <v>0.12</v>
      </c>
      <c r="X566" s="219">
        <f>SUM(P566:R566)*H566</f>
        <v>0.24</v>
      </c>
      <c r="Y566" s="219">
        <f>SUM(S566:U566)*H566</f>
        <v>0.6</v>
      </c>
      <c r="Z566" s="220">
        <f t="shared" si="8"/>
        <v>0.6</v>
      </c>
      <c r="AA566" s="2010"/>
      <c r="AB566" s="583" t="s">
        <v>575</v>
      </c>
      <c r="AC566" s="1789"/>
      <c r="AD566" s="2116"/>
      <c r="AE566" s="2116"/>
    </row>
    <row r="567" spans="1:31" ht="24.95" customHeight="1" thickBot="1" x14ac:dyDescent="0.25">
      <c r="A567" s="1766"/>
      <c r="B567" s="1995"/>
      <c r="C567" s="2004"/>
      <c r="D567" s="2004"/>
      <c r="E567" s="2004"/>
      <c r="F567" s="2004"/>
      <c r="G567" s="1986"/>
      <c r="H567" s="1987"/>
      <c r="I567" s="252" t="s">
        <v>601</v>
      </c>
      <c r="J567" s="472"/>
      <c r="K567" s="473"/>
      <c r="L567" s="474"/>
      <c r="M567" s="475"/>
      <c r="N567" s="473"/>
      <c r="O567" s="474"/>
      <c r="P567" s="475"/>
      <c r="Q567" s="473"/>
      <c r="R567" s="474"/>
      <c r="S567" s="475"/>
      <c r="T567" s="473"/>
      <c r="U567" s="476"/>
      <c r="V567" s="256">
        <f>SUM(J567:L567)*H566</f>
        <v>0</v>
      </c>
      <c r="W567" s="257">
        <f>SUM(M567:O567)*H566</f>
        <v>0</v>
      </c>
      <c r="X567" s="257">
        <f>SUM(P567:R567)*H566</f>
        <v>0</v>
      </c>
      <c r="Y567" s="257">
        <f>SUM(S567:U567)*H566</f>
        <v>0</v>
      </c>
      <c r="Z567" s="258">
        <f t="shared" si="8"/>
        <v>0</v>
      </c>
      <c r="AA567" s="2010"/>
      <c r="AB567" s="583" t="s">
        <v>575</v>
      </c>
      <c r="AC567" s="1797"/>
      <c r="AD567" s="2116"/>
      <c r="AE567" s="2116"/>
    </row>
    <row r="568" spans="1:31" ht="24.95" customHeight="1" x14ac:dyDescent="0.2">
      <c r="A568" s="1766"/>
      <c r="B568" s="1995"/>
      <c r="C568" s="2003" t="s">
        <v>293</v>
      </c>
      <c r="D568" s="2003" t="s">
        <v>875</v>
      </c>
      <c r="E568" s="2003" t="s">
        <v>291</v>
      </c>
      <c r="F568" s="2003" t="s">
        <v>200</v>
      </c>
      <c r="G568" s="1990" t="s">
        <v>839</v>
      </c>
      <c r="H568" s="1991">
        <v>0.2</v>
      </c>
      <c r="I568" s="224" t="s">
        <v>600</v>
      </c>
      <c r="J568" s="452"/>
      <c r="K568" s="453"/>
      <c r="L568" s="454"/>
      <c r="M568" s="455"/>
      <c r="N568" s="453"/>
      <c r="O568" s="454">
        <v>0.05</v>
      </c>
      <c r="P568" s="455"/>
      <c r="Q568" s="458"/>
      <c r="R568" s="459">
        <v>0.1</v>
      </c>
      <c r="S568" s="460"/>
      <c r="T568" s="458"/>
      <c r="U568" s="461">
        <v>1</v>
      </c>
      <c r="V568" s="218">
        <f>SUM(J568:L568)*H568</f>
        <v>0</v>
      </c>
      <c r="W568" s="219">
        <f>SUM(M568:O568)*H568</f>
        <v>1.0000000000000002E-2</v>
      </c>
      <c r="X568" s="219">
        <f>SUM(P568:R568)*H568</f>
        <v>2.0000000000000004E-2</v>
      </c>
      <c r="Y568" s="219">
        <f>SUM(S568:U568)*H568</f>
        <v>0.2</v>
      </c>
      <c r="Z568" s="220">
        <f t="shared" si="8"/>
        <v>0.2</v>
      </c>
      <c r="AA568" s="2010"/>
      <c r="AB568" s="583" t="s">
        <v>575</v>
      </c>
      <c r="AC568" s="1789">
        <v>79</v>
      </c>
      <c r="AD568" s="2116"/>
      <c r="AE568" s="2116"/>
    </row>
    <row r="569" spans="1:31" ht="24.95" customHeight="1" x14ac:dyDescent="0.2">
      <c r="A569" s="1766"/>
      <c r="B569" s="1995"/>
      <c r="C569" s="2004"/>
      <c r="D569" s="2004"/>
      <c r="E569" s="2004"/>
      <c r="F569" s="2004"/>
      <c r="G569" s="1985"/>
      <c r="H569" s="1982"/>
      <c r="I569" s="248" t="s">
        <v>601</v>
      </c>
      <c r="J569" s="467"/>
      <c r="K569" s="468"/>
      <c r="L569" s="469"/>
      <c r="M569" s="470"/>
      <c r="N569" s="468"/>
      <c r="O569" s="469"/>
      <c r="P569" s="470"/>
      <c r="Q569" s="468"/>
      <c r="R569" s="469"/>
      <c r="S569" s="470"/>
      <c r="T569" s="468"/>
      <c r="U569" s="471"/>
      <c r="V569" s="249">
        <f>SUM(J569:L569)*H568</f>
        <v>0</v>
      </c>
      <c r="W569" s="250">
        <f>SUM(M569:O569)*H568</f>
        <v>0</v>
      </c>
      <c r="X569" s="250">
        <f>SUM(P569:R569)*H568</f>
        <v>0</v>
      </c>
      <c r="Y569" s="250">
        <f>SUM(S569:U569)*H568</f>
        <v>0</v>
      </c>
      <c r="Z569" s="251">
        <f t="shared" si="8"/>
        <v>0</v>
      </c>
      <c r="AA569" s="2010"/>
      <c r="AB569" s="583" t="s">
        <v>575</v>
      </c>
      <c r="AC569" s="1789"/>
      <c r="AD569" s="2116"/>
      <c r="AE569" s="2116"/>
    </row>
    <row r="570" spans="1:31" ht="24.95" customHeight="1" x14ac:dyDescent="0.2">
      <c r="A570" s="1766"/>
      <c r="B570" s="1995"/>
      <c r="C570" s="2004"/>
      <c r="D570" s="2004"/>
      <c r="E570" s="2004"/>
      <c r="F570" s="2004"/>
      <c r="G570" s="1985" t="s">
        <v>838</v>
      </c>
      <c r="H570" s="1982">
        <v>0.2</v>
      </c>
      <c r="I570" s="593" t="s">
        <v>600</v>
      </c>
      <c r="J570" s="457"/>
      <c r="K570" s="458"/>
      <c r="L570" s="459"/>
      <c r="M570" s="460"/>
      <c r="N570" s="458"/>
      <c r="O570" s="459">
        <v>0.05</v>
      </c>
      <c r="P570" s="460"/>
      <c r="Q570" s="458"/>
      <c r="R570" s="459">
        <v>0.1</v>
      </c>
      <c r="S570" s="460"/>
      <c r="T570" s="458"/>
      <c r="U570" s="461">
        <v>1</v>
      </c>
      <c r="V570" s="218">
        <f>SUM(J570:L570)*H570</f>
        <v>0</v>
      </c>
      <c r="W570" s="219">
        <f>SUM(M570:O570)*H570</f>
        <v>1.0000000000000002E-2</v>
      </c>
      <c r="X570" s="219">
        <f>SUM(P570:R570)*H570</f>
        <v>2.0000000000000004E-2</v>
      </c>
      <c r="Y570" s="219">
        <f>SUM(S570:U570)*H570</f>
        <v>0.2</v>
      </c>
      <c r="Z570" s="220">
        <f t="shared" si="8"/>
        <v>0.2</v>
      </c>
      <c r="AA570" s="2010"/>
      <c r="AB570" s="583" t="s">
        <v>575</v>
      </c>
      <c r="AC570" s="1789"/>
      <c r="AD570" s="2116"/>
      <c r="AE570" s="2116"/>
    </row>
    <row r="571" spans="1:31" ht="24.95" customHeight="1" x14ac:dyDescent="0.2">
      <c r="A571" s="1766"/>
      <c r="B571" s="1995"/>
      <c r="C571" s="2004"/>
      <c r="D571" s="2004"/>
      <c r="E571" s="2004"/>
      <c r="F571" s="2004"/>
      <c r="G571" s="1985"/>
      <c r="H571" s="1982"/>
      <c r="I571" s="248" t="s">
        <v>601</v>
      </c>
      <c r="J571" s="467"/>
      <c r="K571" s="468"/>
      <c r="L571" s="469"/>
      <c r="M571" s="470"/>
      <c r="N571" s="468"/>
      <c r="O571" s="469"/>
      <c r="P571" s="470"/>
      <c r="Q571" s="468"/>
      <c r="R571" s="469"/>
      <c r="S571" s="470"/>
      <c r="T571" s="468"/>
      <c r="U571" s="471"/>
      <c r="V571" s="249">
        <f>SUM(J571:L571)*H570</f>
        <v>0</v>
      </c>
      <c r="W571" s="250">
        <f>SUM(M571:O571)*H570</f>
        <v>0</v>
      </c>
      <c r="X571" s="250">
        <f>SUM(P571:R571)*H570</f>
        <v>0</v>
      </c>
      <c r="Y571" s="250">
        <f>SUM(S571:U571)*H570</f>
        <v>0</v>
      </c>
      <c r="Z571" s="251">
        <f t="shared" si="8"/>
        <v>0</v>
      </c>
      <c r="AA571" s="2010"/>
      <c r="AB571" s="583" t="s">
        <v>575</v>
      </c>
      <c r="AC571" s="1789"/>
      <c r="AD571" s="2116"/>
      <c r="AE571" s="2116"/>
    </row>
    <row r="572" spans="1:31" ht="24.95" customHeight="1" x14ac:dyDescent="0.2">
      <c r="A572" s="1766"/>
      <c r="B572" s="1995"/>
      <c r="C572" s="2004"/>
      <c r="D572" s="2004"/>
      <c r="E572" s="2004"/>
      <c r="F572" s="2004"/>
      <c r="G572" s="1985" t="s">
        <v>840</v>
      </c>
      <c r="H572" s="1982">
        <v>0.6</v>
      </c>
      <c r="I572" s="593" t="s">
        <v>600</v>
      </c>
      <c r="J572" s="457"/>
      <c r="K572" s="458"/>
      <c r="L572" s="459"/>
      <c r="M572" s="460"/>
      <c r="N572" s="458"/>
      <c r="O572" s="459">
        <v>0.2</v>
      </c>
      <c r="P572" s="460"/>
      <c r="Q572" s="458"/>
      <c r="R572" s="459">
        <v>0.4</v>
      </c>
      <c r="S572" s="460"/>
      <c r="T572" s="458"/>
      <c r="U572" s="461">
        <v>1</v>
      </c>
      <c r="V572" s="218">
        <f>SUM(J572:L572)*H572</f>
        <v>0</v>
      </c>
      <c r="W572" s="219">
        <f>SUM(M572:O572)*H572</f>
        <v>0.12</v>
      </c>
      <c r="X572" s="219">
        <f>SUM(P572:R572)*H572</f>
        <v>0.24</v>
      </c>
      <c r="Y572" s="219">
        <f>SUM(S572:U572)*H572</f>
        <v>0.6</v>
      </c>
      <c r="Z572" s="220">
        <f t="shared" si="8"/>
        <v>0.6</v>
      </c>
      <c r="AA572" s="2010"/>
      <c r="AB572" s="583" t="s">
        <v>575</v>
      </c>
      <c r="AC572" s="1789"/>
      <c r="AD572" s="2116"/>
      <c r="AE572" s="2116"/>
    </row>
    <row r="573" spans="1:31" ht="24.95" customHeight="1" thickBot="1" x14ac:dyDescent="0.25">
      <c r="A573" s="1766"/>
      <c r="B573" s="1995"/>
      <c r="C573" s="2004"/>
      <c r="D573" s="2004"/>
      <c r="E573" s="2004"/>
      <c r="F573" s="2004"/>
      <c r="G573" s="1986"/>
      <c r="H573" s="1987"/>
      <c r="I573" s="252" t="s">
        <v>601</v>
      </c>
      <c r="J573" s="472"/>
      <c r="K573" s="473"/>
      <c r="L573" s="474"/>
      <c r="M573" s="475"/>
      <c r="N573" s="473"/>
      <c r="O573" s="474"/>
      <c r="P573" s="475"/>
      <c r="Q573" s="473"/>
      <c r="R573" s="474"/>
      <c r="S573" s="475"/>
      <c r="T573" s="473"/>
      <c r="U573" s="476"/>
      <c r="V573" s="256">
        <f>SUM(J573:L573)*H572</f>
        <v>0</v>
      </c>
      <c r="W573" s="257">
        <f>SUM(M573:O573)*H572</f>
        <v>0</v>
      </c>
      <c r="X573" s="257">
        <f>SUM(P573:R573)*H572</f>
        <v>0</v>
      </c>
      <c r="Y573" s="257">
        <f>SUM(S573:U573)*H572</f>
        <v>0</v>
      </c>
      <c r="Z573" s="258">
        <f t="shared" si="8"/>
        <v>0</v>
      </c>
      <c r="AA573" s="2010"/>
      <c r="AB573" s="583" t="s">
        <v>575</v>
      </c>
      <c r="AC573" s="1797"/>
      <c r="AD573" s="2116"/>
      <c r="AE573" s="2116"/>
    </row>
    <row r="574" spans="1:31" ht="24.95" customHeight="1" x14ac:dyDescent="0.2">
      <c r="A574" s="1766"/>
      <c r="B574" s="1995"/>
      <c r="C574" s="2003" t="s">
        <v>294</v>
      </c>
      <c r="D574" s="2003" t="s">
        <v>527</v>
      </c>
      <c r="E574" s="2003" t="s">
        <v>469</v>
      </c>
      <c r="F574" s="2003" t="s">
        <v>295</v>
      </c>
      <c r="G574" s="1990" t="s">
        <v>841</v>
      </c>
      <c r="H574" s="1991">
        <v>0.2</v>
      </c>
      <c r="I574" s="224" t="s">
        <v>600</v>
      </c>
      <c r="J574" s="452"/>
      <c r="K574" s="453"/>
      <c r="L574" s="454">
        <v>0.05</v>
      </c>
      <c r="M574" s="455"/>
      <c r="N574" s="453"/>
      <c r="O574" s="454">
        <v>0.1</v>
      </c>
      <c r="P574" s="455"/>
      <c r="Q574" s="458"/>
      <c r="R574" s="459">
        <v>0.15</v>
      </c>
      <c r="S574" s="460"/>
      <c r="T574" s="458"/>
      <c r="U574" s="461">
        <v>1</v>
      </c>
      <c r="V574" s="218">
        <f>SUM(J574:L574)*H574</f>
        <v>1.0000000000000002E-2</v>
      </c>
      <c r="W574" s="219">
        <f>SUM(M574:O574)*H574</f>
        <v>2.0000000000000004E-2</v>
      </c>
      <c r="X574" s="219">
        <f>SUM(P574:R574)*H574</f>
        <v>0.03</v>
      </c>
      <c r="Y574" s="219">
        <f>SUM(S574:U574)*H574</f>
        <v>0.2</v>
      </c>
      <c r="Z574" s="220">
        <f t="shared" si="8"/>
        <v>0.2</v>
      </c>
      <c r="AA574" s="2010"/>
      <c r="AB574" s="583" t="s">
        <v>575</v>
      </c>
      <c r="AC574" s="1789">
        <v>80</v>
      </c>
      <c r="AD574" s="2116"/>
      <c r="AE574" s="2116"/>
    </row>
    <row r="575" spans="1:31" ht="24.95" customHeight="1" x14ac:dyDescent="0.2">
      <c r="A575" s="1766"/>
      <c r="B575" s="1995"/>
      <c r="C575" s="2004"/>
      <c r="D575" s="2004"/>
      <c r="E575" s="2004"/>
      <c r="F575" s="2004"/>
      <c r="G575" s="1985"/>
      <c r="H575" s="1982"/>
      <c r="I575" s="248" t="s">
        <v>601</v>
      </c>
      <c r="J575" s="467"/>
      <c r="K575" s="468"/>
      <c r="L575" s="469">
        <v>0.05</v>
      </c>
      <c r="M575" s="470"/>
      <c r="N575" s="468"/>
      <c r="O575" s="469"/>
      <c r="P575" s="470"/>
      <c r="Q575" s="468"/>
      <c r="R575" s="469"/>
      <c r="S575" s="470"/>
      <c r="T575" s="468"/>
      <c r="U575" s="471"/>
      <c r="V575" s="249">
        <f>SUM(J575:L575)*H574</f>
        <v>1.0000000000000002E-2</v>
      </c>
      <c r="W575" s="250">
        <f>SUM(M575:O575)*H574</f>
        <v>0</v>
      </c>
      <c r="X575" s="250">
        <f>SUM(P575:R575)*H574</f>
        <v>0</v>
      </c>
      <c r="Y575" s="250">
        <f>SUM(S575:U575)*H574</f>
        <v>0</v>
      </c>
      <c r="Z575" s="251">
        <f t="shared" si="8"/>
        <v>1.0000000000000002E-2</v>
      </c>
      <c r="AA575" s="2010"/>
      <c r="AB575" s="583" t="s">
        <v>575</v>
      </c>
      <c r="AC575" s="1789"/>
      <c r="AD575" s="2116"/>
      <c r="AE575" s="2116"/>
    </row>
    <row r="576" spans="1:31" ht="24.95" customHeight="1" x14ac:dyDescent="0.2">
      <c r="A576" s="1766"/>
      <c r="B576" s="1995"/>
      <c r="C576" s="2004"/>
      <c r="D576" s="2004"/>
      <c r="E576" s="2004"/>
      <c r="F576" s="2004"/>
      <c r="G576" s="1985" t="s">
        <v>842</v>
      </c>
      <c r="H576" s="1982">
        <v>0.25</v>
      </c>
      <c r="I576" s="593" t="s">
        <v>600</v>
      </c>
      <c r="J576" s="457"/>
      <c r="K576" s="458"/>
      <c r="L576" s="459">
        <v>0.05</v>
      </c>
      <c r="M576" s="460"/>
      <c r="N576" s="458"/>
      <c r="O576" s="459">
        <v>0.1</v>
      </c>
      <c r="P576" s="460"/>
      <c r="Q576" s="458"/>
      <c r="R576" s="459">
        <v>0.15</v>
      </c>
      <c r="S576" s="460"/>
      <c r="T576" s="458"/>
      <c r="U576" s="461">
        <v>1</v>
      </c>
      <c r="V576" s="218">
        <f>SUM(J576:L576)*H576</f>
        <v>1.2500000000000001E-2</v>
      </c>
      <c r="W576" s="219">
        <f>SUM(M576:O576)*H576</f>
        <v>2.5000000000000001E-2</v>
      </c>
      <c r="X576" s="219">
        <f>SUM(P576:R576)*H576</f>
        <v>3.7499999999999999E-2</v>
      </c>
      <c r="Y576" s="219">
        <f>SUM(S576:U576)*H576</f>
        <v>0.25</v>
      </c>
      <c r="Z576" s="220">
        <f t="shared" si="8"/>
        <v>0.25</v>
      </c>
      <c r="AA576" s="2010"/>
      <c r="AB576" s="583" t="s">
        <v>575</v>
      </c>
      <c r="AC576" s="1789"/>
      <c r="AD576" s="2116"/>
      <c r="AE576" s="2116"/>
    </row>
    <row r="577" spans="1:31" ht="24.95" customHeight="1" x14ac:dyDescent="0.2">
      <c r="A577" s="1766"/>
      <c r="B577" s="1995"/>
      <c r="C577" s="2004"/>
      <c r="D577" s="2004"/>
      <c r="E577" s="2004"/>
      <c r="F577" s="2004"/>
      <c r="G577" s="1985"/>
      <c r="H577" s="1982"/>
      <c r="I577" s="248" t="s">
        <v>601</v>
      </c>
      <c r="J577" s="467"/>
      <c r="K577" s="468"/>
      <c r="L577" s="469">
        <v>0.05</v>
      </c>
      <c r="M577" s="470"/>
      <c r="N577" s="468"/>
      <c r="O577" s="469"/>
      <c r="P577" s="470"/>
      <c r="Q577" s="468"/>
      <c r="R577" s="469"/>
      <c r="S577" s="470"/>
      <c r="T577" s="468"/>
      <c r="U577" s="471"/>
      <c r="V577" s="249">
        <f>SUM(J577:L577)*H576</f>
        <v>1.2500000000000001E-2</v>
      </c>
      <c r="W577" s="250">
        <f>SUM(M577:O577)*H576</f>
        <v>0</v>
      </c>
      <c r="X577" s="250">
        <f>SUM(P577:R577)*H576</f>
        <v>0</v>
      </c>
      <c r="Y577" s="250">
        <f>SUM(S577:U577)*H576</f>
        <v>0</v>
      </c>
      <c r="Z577" s="251">
        <f t="shared" si="8"/>
        <v>1.2500000000000001E-2</v>
      </c>
      <c r="AA577" s="2010"/>
      <c r="AB577" s="583" t="s">
        <v>575</v>
      </c>
      <c r="AC577" s="1789"/>
      <c r="AD577" s="2116"/>
      <c r="AE577" s="2116"/>
    </row>
    <row r="578" spans="1:31" ht="24.95" customHeight="1" x14ac:dyDescent="0.2">
      <c r="A578" s="1766"/>
      <c r="B578" s="1995"/>
      <c r="C578" s="2004"/>
      <c r="D578" s="2004"/>
      <c r="E578" s="2004"/>
      <c r="F578" s="2004"/>
      <c r="G578" s="1985" t="s">
        <v>843</v>
      </c>
      <c r="H578" s="1982">
        <v>0.5</v>
      </c>
      <c r="I578" s="593" t="s">
        <v>600</v>
      </c>
      <c r="J578" s="457"/>
      <c r="K578" s="458"/>
      <c r="L578" s="459"/>
      <c r="M578" s="460"/>
      <c r="N578" s="458"/>
      <c r="O578" s="459">
        <v>0.1</v>
      </c>
      <c r="P578" s="460"/>
      <c r="Q578" s="458"/>
      <c r="R578" s="459">
        <v>0.2</v>
      </c>
      <c r="S578" s="460"/>
      <c r="T578" s="458"/>
      <c r="U578" s="461">
        <v>1</v>
      </c>
      <c r="V578" s="218">
        <f>SUM(J578:L578)*H578</f>
        <v>0</v>
      </c>
      <c r="W578" s="219">
        <f>SUM(M578:O578)*H578</f>
        <v>0.05</v>
      </c>
      <c r="X578" s="219">
        <f>SUM(P578:R578)*H578</f>
        <v>0.1</v>
      </c>
      <c r="Y578" s="219">
        <f>SUM(S578:U578)*H578</f>
        <v>0.5</v>
      </c>
      <c r="Z578" s="220">
        <f t="shared" si="8"/>
        <v>0.5</v>
      </c>
      <c r="AA578" s="2010"/>
      <c r="AB578" s="583" t="s">
        <v>575</v>
      </c>
      <c r="AC578" s="1789"/>
      <c r="AD578" s="2116"/>
      <c r="AE578" s="2116"/>
    </row>
    <row r="579" spans="1:31" ht="24.95" customHeight="1" thickBot="1" x14ac:dyDescent="0.25">
      <c r="A579" s="1766"/>
      <c r="B579" s="1995"/>
      <c r="C579" s="2004"/>
      <c r="D579" s="2004"/>
      <c r="E579" s="2004"/>
      <c r="F579" s="2004"/>
      <c r="G579" s="1985"/>
      <c r="H579" s="1987"/>
      <c r="I579" s="252" t="s">
        <v>601</v>
      </c>
      <c r="J579" s="472"/>
      <c r="K579" s="473"/>
      <c r="L579" s="474"/>
      <c r="M579" s="475"/>
      <c r="N579" s="473"/>
      <c r="O579" s="474"/>
      <c r="P579" s="475"/>
      <c r="Q579" s="473"/>
      <c r="R579" s="474"/>
      <c r="S579" s="475"/>
      <c r="T579" s="473"/>
      <c r="U579" s="476"/>
      <c r="V579" s="256">
        <f>SUM(J579:L579)*H578</f>
        <v>0</v>
      </c>
      <c r="W579" s="257">
        <f>SUM(M579:O579)*H578</f>
        <v>0</v>
      </c>
      <c r="X579" s="257">
        <f>SUM(P579:R579)*H578</f>
        <v>0</v>
      </c>
      <c r="Y579" s="257">
        <f>SUM(S579:U579)*H578</f>
        <v>0</v>
      </c>
      <c r="Z579" s="258">
        <f t="shared" si="8"/>
        <v>0</v>
      </c>
      <c r="AA579" s="2010"/>
      <c r="AB579" s="583" t="s">
        <v>575</v>
      </c>
      <c r="AC579" s="1797"/>
      <c r="AD579" s="2116"/>
      <c r="AE579" s="2116"/>
    </row>
    <row r="580" spans="1:31" ht="24.95" customHeight="1" x14ac:dyDescent="0.2">
      <c r="A580" s="1766"/>
      <c r="B580" s="1995"/>
      <c r="C580" s="2003" t="s">
        <v>296</v>
      </c>
      <c r="D580" s="2003" t="s">
        <v>528</v>
      </c>
      <c r="E580" s="2003" t="s">
        <v>529</v>
      </c>
      <c r="F580" s="2003" t="s">
        <v>471</v>
      </c>
      <c r="G580" s="1999" t="s">
        <v>844</v>
      </c>
      <c r="H580" s="1991">
        <v>0.2</v>
      </c>
      <c r="I580" s="224" t="s">
        <v>600</v>
      </c>
      <c r="J580" s="452"/>
      <c r="K580" s="453"/>
      <c r="L580" s="454"/>
      <c r="M580" s="455"/>
      <c r="N580" s="453"/>
      <c r="O580" s="454">
        <v>0.05</v>
      </c>
      <c r="P580" s="455"/>
      <c r="Q580" s="458"/>
      <c r="R580" s="459">
        <v>0.1</v>
      </c>
      <c r="S580" s="460"/>
      <c r="T580" s="458"/>
      <c r="U580" s="461">
        <v>1</v>
      </c>
      <c r="V580" s="218">
        <f>SUM(J580:L580)*H580</f>
        <v>0</v>
      </c>
      <c r="W580" s="219">
        <f>SUM(M580:O580)*H580</f>
        <v>1.0000000000000002E-2</v>
      </c>
      <c r="X580" s="219">
        <f>SUM(P580:R580)*H580</f>
        <v>2.0000000000000004E-2</v>
      </c>
      <c r="Y580" s="219">
        <f>SUM(S580:U580)*H580</f>
        <v>0.2</v>
      </c>
      <c r="Z580" s="220">
        <f t="shared" si="8"/>
        <v>0.2</v>
      </c>
      <c r="AA580" s="2010"/>
      <c r="AB580" s="583" t="s">
        <v>575</v>
      </c>
      <c r="AC580" s="1789">
        <v>81</v>
      </c>
      <c r="AD580" s="2116"/>
      <c r="AE580" s="2116"/>
    </row>
    <row r="581" spans="1:31" ht="24.95" customHeight="1" x14ac:dyDescent="0.2">
      <c r="A581" s="1766"/>
      <c r="B581" s="1995"/>
      <c r="C581" s="2004"/>
      <c r="D581" s="2004"/>
      <c r="E581" s="2004"/>
      <c r="F581" s="2004"/>
      <c r="G581" s="1985"/>
      <c r="H581" s="1982"/>
      <c r="I581" s="248" t="s">
        <v>601</v>
      </c>
      <c r="J581" s="467"/>
      <c r="K581" s="468"/>
      <c r="L581" s="469"/>
      <c r="M581" s="470"/>
      <c r="N581" s="468"/>
      <c r="O581" s="469"/>
      <c r="P581" s="470"/>
      <c r="Q581" s="468"/>
      <c r="R581" s="469"/>
      <c r="S581" s="470"/>
      <c r="T581" s="468"/>
      <c r="U581" s="471"/>
      <c r="V581" s="249">
        <f>SUM(J581:L581)*H580</f>
        <v>0</v>
      </c>
      <c r="W581" s="250">
        <f>SUM(M581:O581)*H580</f>
        <v>0</v>
      </c>
      <c r="X581" s="250">
        <f>SUM(P581:R581)*H580</f>
        <v>0</v>
      </c>
      <c r="Y581" s="250">
        <f>SUM(S581:U581)*H580</f>
        <v>0</v>
      </c>
      <c r="Z581" s="251">
        <f t="shared" ref="Z581:Z644" si="9">MAX(V581:Y581)</f>
        <v>0</v>
      </c>
      <c r="AA581" s="2010"/>
      <c r="AB581" s="583" t="s">
        <v>575</v>
      </c>
      <c r="AC581" s="1789"/>
      <c r="AD581" s="2116"/>
      <c r="AE581" s="2116"/>
    </row>
    <row r="582" spans="1:31" ht="24.95" customHeight="1" x14ac:dyDescent="0.2">
      <c r="A582" s="1766"/>
      <c r="B582" s="1995"/>
      <c r="C582" s="2004"/>
      <c r="D582" s="2004"/>
      <c r="E582" s="2004"/>
      <c r="F582" s="2004"/>
      <c r="G582" s="1985" t="s">
        <v>845</v>
      </c>
      <c r="H582" s="1982">
        <v>0.2</v>
      </c>
      <c r="I582" s="593" t="s">
        <v>600</v>
      </c>
      <c r="J582" s="457"/>
      <c r="K582" s="458"/>
      <c r="L582" s="459"/>
      <c r="M582" s="460"/>
      <c r="N582" s="458"/>
      <c r="O582" s="459">
        <v>0.05</v>
      </c>
      <c r="P582" s="460"/>
      <c r="Q582" s="458"/>
      <c r="R582" s="459">
        <v>0.1</v>
      </c>
      <c r="S582" s="460"/>
      <c r="T582" s="458"/>
      <c r="U582" s="461">
        <v>1</v>
      </c>
      <c r="V582" s="218">
        <f>SUM(J582:L582)*H582</f>
        <v>0</v>
      </c>
      <c r="W582" s="219">
        <f>SUM(M582:O582)*H582</f>
        <v>1.0000000000000002E-2</v>
      </c>
      <c r="X582" s="219">
        <f>SUM(P582:R582)*H582</f>
        <v>2.0000000000000004E-2</v>
      </c>
      <c r="Y582" s="219">
        <f>SUM(S582:U582)*H582</f>
        <v>0.2</v>
      </c>
      <c r="Z582" s="220">
        <f t="shared" si="9"/>
        <v>0.2</v>
      </c>
      <c r="AA582" s="2010"/>
      <c r="AB582" s="583" t="s">
        <v>575</v>
      </c>
      <c r="AC582" s="1789"/>
      <c r="AD582" s="2116"/>
      <c r="AE582" s="2116"/>
    </row>
    <row r="583" spans="1:31" ht="24.95" customHeight="1" x14ac:dyDescent="0.2">
      <c r="A583" s="1766"/>
      <c r="B583" s="1995"/>
      <c r="C583" s="2004"/>
      <c r="D583" s="2004"/>
      <c r="E583" s="2004"/>
      <c r="F583" s="2004"/>
      <c r="G583" s="1985"/>
      <c r="H583" s="1982"/>
      <c r="I583" s="248" t="s">
        <v>601</v>
      </c>
      <c r="J583" s="467"/>
      <c r="K583" s="468"/>
      <c r="L583" s="469"/>
      <c r="M583" s="470"/>
      <c r="N583" s="468"/>
      <c r="O583" s="469"/>
      <c r="P583" s="470"/>
      <c r="Q583" s="468"/>
      <c r="R583" s="469"/>
      <c r="S583" s="470"/>
      <c r="T583" s="468"/>
      <c r="U583" s="471"/>
      <c r="V583" s="249">
        <f>SUM(J583:L583)*H582</f>
        <v>0</v>
      </c>
      <c r="W583" s="250">
        <f>SUM(M583:O583)*H582</f>
        <v>0</v>
      </c>
      <c r="X583" s="250">
        <f>SUM(P583:R583)*H582</f>
        <v>0</v>
      </c>
      <c r="Y583" s="250">
        <f>SUM(S583:U583)*H582</f>
        <v>0</v>
      </c>
      <c r="Z583" s="251">
        <f t="shared" si="9"/>
        <v>0</v>
      </c>
      <c r="AA583" s="2010"/>
      <c r="AB583" s="583" t="s">
        <v>575</v>
      </c>
      <c r="AC583" s="1789"/>
      <c r="AD583" s="2116"/>
      <c r="AE583" s="2116"/>
    </row>
    <row r="584" spans="1:31" ht="24.95" customHeight="1" x14ac:dyDescent="0.2">
      <c r="A584" s="1766"/>
      <c r="B584" s="1995"/>
      <c r="C584" s="2004"/>
      <c r="D584" s="2004"/>
      <c r="E584" s="2004"/>
      <c r="F584" s="2004"/>
      <c r="G584" s="1985" t="s">
        <v>843</v>
      </c>
      <c r="H584" s="1982">
        <v>0.6</v>
      </c>
      <c r="I584" s="593" t="s">
        <v>600</v>
      </c>
      <c r="J584" s="457"/>
      <c r="K584" s="458"/>
      <c r="L584" s="459"/>
      <c r="M584" s="460"/>
      <c r="N584" s="458"/>
      <c r="O584" s="459">
        <v>0.2</v>
      </c>
      <c r="P584" s="460"/>
      <c r="Q584" s="458"/>
      <c r="R584" s="459">
        <v>0.4</v>
      </c>
      <c r="S584" s="460"/>
      <c r="T584" s="458"/>
      <c r="U584" s="461">
        <v>1</v>
      </c>
      <c r="V584" s="218">
        <f>SUM(J584:L584)*H584</f>
        <v>0</v>
      </c>
      <c r="W584" s="219">
        <f>SUM(M584:O584)*H584</f>
        <v>0.12</v>
      </c>
      <c r="X584" s="219">
        <f>SUM(P584:R584)*H584</f>
        <v>0.24</v>
      </c>
      <c r="Y584" s="219">
        <f>SUM(S584:U584)*H584</f>
        <v>0.6</v>
      </c>
      <c r="Z584" s="220">
        <f t="shared" si="9"/>
        <v>0.6</v>
      </c>
      <c r="AA584" s="2010"/>
      <c r="AB584" s="583" t="s">
        <v>575</v>
      </c>
      <c r="AC584" s="1789"/>
      <c r="AD584" s="2116"/>
      <c r="AE584" s="2116"/>
    </row>
    <row r="585" spans="1:31" ht="24.95" customHeight="1" thickBot="1" x14ac:dyDescent="0.25">
      <c r="A585" s="1766"/>
      <c r="B585" s="1995"/>
      <c r="C585" s="2004"/>
      <c r="D585" s="2004"/>
      <c r="E585" s="2004"/>
      <c r="F585" s="2004"/>
      <c r="G585" s="1986"/>
      <c r="H585" s="1987"/>
      <c r="I585" s="252" t="s">
        <v>601</v>
      </c>
      <c r="J585" s="472"/>
      <c r="K585" s="473"/>
      <c r="L585" s="474"/>
      <c r="M585" s="475"/>
      <c r="N585" s="473"/>
      <c r="O585" s="474"/>
      <c r="P585" s="475"/>
      <c r="Q585" s="473"/>
      <c r="R585" s="474"/>
      <c r="S585" s="475"/>
      <c r="T585" s="473"/>
      <c r="U585" s="476"/>
      <c r="V585" s="256">
        <f>SUM(J585:L585)*H584</f>
        <v>0</v>
      </c>
      <c r="W585" s="257">
        <f>SUM(M585:O585)*H584</f>
        <v>0</v>
      </c>
      <c r="X585" s="257">
        <f>SUM(P585:R585)*H584</f>
        <v>0</v>
      </c>
      <c r="Y585" s="257">
        <f>SUM(S585:U585)*H584</f>
        <v>0</v>
      </c>
      <c r="Z585" s="258">
        <f t="shared" si="9"/>
        <v>0</v>
      </c>
      <c r="AA585" s="2010"/>
      <c r="AB585" s="583" t="s">
        <v>575</v>
      </c>
      <c r="AC585" s="1797"/>
      <c r="AD585" s="2116"/>
      <c r="AE585" s="2116"/>
    </row>
    <row r="586" spans="1:31" ht="24.95" customHeight="1" x14ac:dyDescent="0.2">
      <c r="A586" s="1766"/>
      <c r="B586" s="1995"/>
      <c r="C586" s="2003" t="s">
        <v>297</v>
      </c>
      <c r="D586" s="2003" t="s">
        <v>178</v>
      </c>
      <c r="E586" s="2003" t="s">
        <v>179</v>
      </c>
      <c r="F586" s="2003" t="s">
        <v>180</v>
      </c>
      <c r="G586" s="1990" t="s">
        <v>847</v>
      </c>
      <c r="H586" s="1991">
        <v>0.2</v>
      </c>
      <c r="I586" s="224" t="s">
        <v>600</v>
      </c>
      <c r="J586" s="452"/>
      <c r="K586" s="453"/>
      <c r="L586" s="454"/>
      <c r="M586" s="455"/>
      <c r="N586" s="453"/>
      <c r="O586" s="454">
        <v>0.05</v>
      </c>
      <c r="P586" s="455"/>
      <c r="Q586" s="453"/>
      <c r="R586" s="454">
        <v>0.1</v>
      </c>
      <c r="S586" s="455"/>
      <c r="T586" s="453"/>
      <c r="U586" s="456">
        <v>1</v>
      </c>
      <c r="V586" s="215">
        <f>SUM(J586:L586)*H586</f>
        <v>0</v>
      </c>
      <c r="W586" s="216">
        <f>SUM(M586:O586)*H586</f>
        <v>1.0000000000000002E-2</v>
      </c>
      <c r="X586" s="216">
        <f>SUM(P586:R586)*H586</f>
        <v>2.0000000000000004E-2</v>
      </c>
      <c r="Y586" s="216">
        <f>SUM(S586:U586)*H586</f>
        <v>0.2</v>
      </c>
      <c r="Z586" s="217">
        <f t="shared" si="9"/>
        <v>0.2</v>
      </c>
      <c r="AA586" s="2010"/>
      <c r="AB586" s="583" t="s">
        <v>575</v>
      </c>
      <c r="AC586" s="1789">
        <v>82</v>
      </c>
      <c r="AD586" s="2116"/>
      <c r="AE586" s="2116"/>
    </row>
    <row r="587" spans="1:31" ht="24.95" customHeight="1" x14ac:dyDescent="0.2">
      <c r="A587" s="1766"/>
      <c r="B587" s="1995"/>
      <c r="C587" s="2004"/>
      <c r="D587" s="2004"/>
      <c r="E587" s="2004"/>
      <c r="F587" s="2004"/>
      <c r="G587" s="1985"/>
      <c r="H587" s="1982"/>
      <c r="I587" s="248" t="s">
        <v>601</v>
      </c>
      <c r="J587" s="467"/>
      <c r="K587" s="468"/>
      <c r="L587" s="469"/>
      <c r="M587" s="470"/>
      <c r="N587" s="468"/>
      <c r="O587" s="469"/>
      <c r="P587" s="470"/>
      <c r="Q587" s="468"/>
      <c r="R587" s="469"/>
      <c r="S587" s="470"/>
      <c r="T587" s="468"/>
      <c r="U587" s="471"/>
      <c r="V587" s="249">
        <f>SUM(J587:L587)*H586</f>
        <v>0</v>
      </c>
      <c r="W587" s="250">
        <f>SUM(M587:O587)*H586</f>
        <v>0</v>
      </c>
      <c r="X587" s="250">
        <f>SUM(P587:R587)*H586</f>
        <v>0</v>
      </c>
      <c r="Y587" s="250">
        <f>SUM(S587:U587)*H586</f>
        <v>0</v>
      </c>
      <c r="Z587" s="251">
        <f t="shared" si="9"/>
        <v>0</v>
      </c>
      <c r="AA587" s="2010"/>
      <c r="AB587" s="583" t="s">
        <v>575</v>
      </c>
      <c r="AC587" s="1789"/>
      <c r="AD587" s="2116"/>
      <c r="AE587" s="2116"/>
    </row>
    <row r="588" spans="1:31" ht="24.95" customHeight="1" x14ac:dyDescent="0.2">
      <c r="A588" s="1766"/>
      <c r="B588" s="1995"/>
      <c r="C588" s="2004"/>
      <c r="D588" s="2004"/>
      <c r="E588" s="2004"/>
      <c r="F588" s="2004"/>
      <c r="G588" s="1985" t="s">
        <v>848</v>
      </c>
      <c r="H588" s="1982">
        <v>0.2</v>
      </c>
      <c r="I588" s="593" t="s">
        <v>600</v>
      </c>
      <c r="J588" s="457"/>
      <c r="K588" s="458"/>
      <c r="L588" s="459"/>
      <c r="M588" s="460"/>
      <c r="N588" s="458"/>
      <c r="O588" s="459">
        <v>0.05</v>
      </c>
      <c r="P588" s="460"/>
      <c r="Q588" s="458"/>
      <c r="R588" s="459">
        <v>0.1</v>
      </c>
      <c r="S588" s="460"/>
      <c r="T588" s="458"/>
      <c r="U588" s="461">
        <v>1</v>
      </c>
      <c r="V588" s="218">
        <f>SUM(J588:L588)*H588</f>
        <v>0</v>
      </c>
      <c r="W588" s="219">
        <f>SUM(M588:O588)*H588</f>
        <v>1.0000000000000002E-2</v>
      </c>
      <c r="X588" s="219">
        <f>SUM(P588:R588)*H588</f>
        <v>2.0000000000000004E-2</v>
      </c>
      <c r="Y588" s="219">
        <f>SUM(S588:U588)*H588</f>
        <v>0.2</v>
      </c>
      <c r="Z588" s="220">
        <f t="shared" si="9"/>
        <v>0.2</v>
      </c>
      <c r="AA588" s="2010"/>
      <c r="AB588" s="583" t="s">
        <v>575</v>
      </c>
      <c r="AC588" s="1789"/>
      <c r="AD588" s="2116"/>
      <c r="AE588" s="2116"/>
    </row>
    <row r="589" spans="1:31" ht="24.95" customHeight="1" x14ac:dyDescent="0.2">
      <c r="A589" s="1766"/>
      <c r="B589" s="1995"/>
      <c r="C589" s="2004"/>
      <c r="D589" s="2004"/>
      <c r="E589" s="2004"/>
      <c r="F589" s="2004"/>
      <c r="G589" s="1985"/>
      <c r="H589" s="1982"/>
      <c r="I589" s="248" t="s">
        <v>601</v>
      </c>
      <c r="J589" s="467"/>
      <c r="K589" s="468"/>
      <c r="L589" s="469"/>
      <c r="M589" s="470"/>
      <c r="N589" s="468"/>
      <c r="O589" s="469"/>
      <c r="P589" s="470"/>
      <c r="Q589" s="468"/>
      <c r="R589" s="469"/>
      <c r="S589" s="470"/>
      <c r="T589" s="468"/>
      <c r="U589" s="471"/>
      <c r="V589" s="249">
        <f>SUM(J589:L589)*H588</f>
        <v>0</v>
      </c>
      <c r="W589" s="250">
        <f>SUM(M589:O589)*H588</f>
        <v>0</v>
      </c>
      <c r="X589" s="250">
        <f>SUM(P589:R589)*H588</f>
        <v>0</v>
      </c>
      <c r="Y589" s="250">
        <f>SUM(S589:U589)*H588</f>
        <v>0</v>
      </c>
      <c r="Z589" s="251">
        <f t="shared" si="9"/>
        <v>0</v>
      </c>
      <c r="AA589" s="2010"/>
      <c r="AB589" s="583" t="s">
        <v>575</v>
      </c>
      <c r="AC589" s="1789"/>
      <c r="AD589" s="2116"/>
      <c r="AE589" s="2116"/>
    </row>
    <row r="590" spans="1:31" ht="24.95" customHeight="1" x14ac:dyDescent="0.2">
      <c r="A590" s="1766"/>
      <c r="B590" s="1995"/>
      <c r="C590" s="2004"/>
      <c r="D590" s="2004"/>
      <c r="E590" s="2004"/>
      <c r="F590" s="2004"/>
      <c r="G590" s="1985" t="s">
        <v>849</v>
      </c>
      <c r="H590" s="1982">
        <v>0.3</v>
      </c>
      <c r="I590" s="593" t="s">
        <v>600</v>
      </c>
      <c r="J590" s="457"/>
      <c r="K590" s="458"/>
      <c r="L590" s="459"/>
      <c r="M590" s="460"/>
      <c r="N590" s="458"/>
      <c r="O590" s="459">
        <v>0.05</v>
      </c>
      <c r="P590" s="460"/>
      <c r="Q590" s="458"/>
      <c r="R590" s="459">
        <v>0.15</v>
      </c>
      <c r="S590" s="460"/>
      <c r="T590" s="458"/>
      <c r="U590" s="461">
        <v>1</v>
      </c>
      <c r="V590" s="218">
        <f>SUM(J590:L590)*H590</f>
        <v>0</v>
      </c>
      <c r="W590" s="219">
        <f>SUM(M590:O590)*H590</f>
        <v>1.4999999999999999E-2</v>
      </c>
      <c r="X590" s="219">
        <f>SUM(P590:R590)*H590</f>
        <v>4.4999999999999998E-2</v>
      </c>
      <c r="Y590" s="219">
        <f>SUM(S590:U590)*H590</f>
        <v>0.3</v>
      </c>
      <c r="Z590" s="220">
        <f t="shared" si="9"/>
        <v>0.3</v>
      </c>
      <c r="AA590" s="2010"/>
      <c r="AB590" s="583" t="s">
        <v>575</v>
      </c>
      <c r="AC590" s="1789"/>
      <c r="AD590" s="2116"/>
      <c r="AE590" s="2116"/>
    </row>
    <row r="591" spans="1:31" ht="24.95" customHeight="1" x14ac:dyDescent="0.2">
      <c r="A591" s="1766"/>
      <c r="B591" s="1995"/>
      <c r="C591" s="2004"/>
      <c r="D591" s="2004"/>
      <c r="E591" s="2004"/>
      <c r="F591" s="2004"/>
      <c r="G591" s="1985"/>
      <c r="H591" s="1982"/>
      <c r="I591" s="248" t="s">
        <v>601</v>
      </c>
      <c r="J591" s="467"/>
      <c r="K591" s="468"/>
      <c r="L591" s="469"/>
      <c r="M591" s="470"/>
      <c r="N591" s="468"/>
      <c r="O591" s="469"/>
      <c r="P591" s="470"/>
      <c r="Q591" s="468"/>
      <c r="R591" s="469"/>
      <c r="S591" s="470"/>
      <c r="T591" s="468"/>
      <c r="U591" s="471"/>
      <c r="V591" s="249">
        <f>SUM(J591:L591)*H590</f>
        <v>0</v>
      </c>
      <c r="W591" s="250">
        <f>SUM(M591:O591)*H590</f>
        <v>0</v>
      </c>
      <c r="X591" s="250">
        <f>SUM(P591:R591)*H590</f>
        <v>0</v>
      </c>
      <c r="Y591" s="250">
        <f>SUM(S591:U591)*H590</f>
        <v>0</v>
      </c>
      <c r="Z591" s="251">
        <f t="shared" si="9"/>
        <v>0</v>
      </c>
      <c r="AA591" s="2010"/>
      <c r="AB591" s="583" t="s">
        <v>575</v>
      </c>
      <c r="AC591" s="1789"/>
      <c r="AD591" s="2116"/>
      <c r="AE591" s="2116"/>
    </row>
    <row r="592" spans="1:31" ht="24.95" customHeight="1" x14ac:dyDescent="0.2">
      <c r="A592" s="1766"/>
      <c r="B592" s="1995"/>
      <c r="C592" s="2004"/>
      <c r="D592" s="2004"/>
      <c r="E592" s="2004"/>
      <c r="F592" s="2004"/>
      <c r="G592" s="1985" t="s">
        <v>850</v>
      </c>
      <c r="H592" s="1982">
        <v>0.3</v>
      </c>
      <c r="I592" s="593" t="s">
        <v>600</v>
      </c>
      <c r="J592" s="457"/>
      <c r="K592" s="458"/>
      <c r="L592" s="459"/>
      <c r="M592" s="460"/>
      <c r="N592" s="458"/>
      <c r="O592" s="459">
        <v>0.05</v>
      </c>
      <c r="P592" s="460"/>
      <c r="Q592" s="458"/>
      <c r="R592" s="459">
        <v>0.15</v>
      </c>
      <c r="S592" s="460"/>
      <c r="T592" s="458"/>
      <c r="U592" s="461">
        <v>1</v>
      </c>
      <c r="V592" s="218">
        <f>SUM(J592:L592)*H592</f>
        <v>0</v>
      </c>
      <c r="W592" s="219">
        <f>SUM(M592:O592)*H592</f>
        <v>1.4999999999999999E-2</v>
      </c>
      <c r="X592" s="219">
        <f>SUM(P592:R592)*H592</f>
        <v>4.4999999999999998E-2</v>
      </c>
      <c r="Y592" s="219">
        <f>SUM(S592:U592)*H592</f>
        <v>0.3</v>
      </c>
      <c r="Z592" s="220">
        <f t="shared" si="9"/>
        <v>0.3</v>
      </c>
      <c r="AA592" s="2010"/>
      <c r="AB592" s="583" t="s">
        <v>575</v>
      </c>
      <c r="AC592" s="1789"/>
      <c r="AD592" s="2116"/>
      <c r="AE592" s="2116"/>
    </row>
    <row r="593" spans="1:31" ht="24.95" customHeight="1" thickBot="1" x14ac:dyDescent="0.25">
      <c r="A593" s="1766"/>
      <c r="B593" s="1995"/>
      <c r="C593" s="2004"/>
      <c r="D593" s="2004"/>
      <c r="E593" s="2004"/>
      <c r="F593" s="2011"/>
      <c r="G593" s="1986"/>
      <c r="H593" s="1987"/>
      <c r="I593" s="252" t="s">
        <v>601</v>
      </c>
      <c r="J593" s="472"/>
      <c r="K593" s="473"/>
      <c r="L593" s="474"/>
      <c r="M593" s="475"/>
      <c r="N593" s="473"/>
      <c r="O593" s="474"/>
      <c r="P593" s="475"/>
      <c r="Q593" s="473"/>
      <c r="R593" s="474"/>
      <c r="S593" s="475"/>
      <c r="T593" s="473"/>
      <c r="U593" s="476"/>
      <c r="V593" s="256">
        <f>SUM(J593:L593)*H592</f>
        <v>0</v>
      </c>
      <c r="W593" s="257">
        <f>SUM(M593:O593)*H592</f>
        <v>0</v>
      </c>
      <c r="X593" s="257">
        <f>SUM(P593:R593)*H592</f>
        <v>0</v>
      </c>
      <c r="Y593" s="257">
        <f>SUM(S593:U593)*H592</f>
        <v>0</v>
      </c>
      <c r="Z593" s="258">
        <f t="shared" si="9"/>
        <v>0</v>
      </c>
      <c r="AA593" s="2010"/>
      <c r="AB593" s="583" t="s">
        <v>575</v>
      </c>
      <c r="AC593" s="1789"/>
      <c r="AD593" s="2116"/>
      <c r="AE593" s="2116"/>
    </row>
    <row r="594" spans="1:31" ht="24.95" customHeight="1" x14ac:dyDescent="0.2">
      <c r="A594" s="1766"/>
      <c r="B594" s="1995"/>
      <c r="C594" s="2003" t="s">
        <v>76</v>
      </c>
      <c r="D594" s="2003" t="s">
        <v>111</v>
      </c>
      <c r="E594" s="2003" t="s">
        <v>88</v>
      </c>
      <c r="F594" s="2004" t="s">
        <v>472</v>
      </c>
      <c r="G594" s="1990" t="s">
        <v>851</v>
      </c>
      <c r="H594" s="1991">
        <v>0.12</v>
      </c>
      <c r="I594" s="224" t="s">
        <v>600</v>
      </c>
      <c r="J594" s="452"/>
      <c r="K594" s="453"/>
      <c r="L594" s="454">
        <v>1</v>
      </c>
      <c r="M594" s="455"/>
      <c r="N594" s="453"/>
      <c r="O594" s="454">
        <v>1</v>
      </c>
      <c r="P594" s="455"/>
      <c r="Q594" s="453"/>
      <c r="R594" s="454">
        <v>1</v>
      </c>
      <c r="S594" s="455"/>
      <c r="T594" s="453"/>
      <c r="U594" s="456">
        <v>1</v>
      </c>
      <c r="V594" s="215">
        <f>SUM(J594:L594)*H594</f>
        <v>0.12</v>
      </c>
      <c r="W594" s="216">
        <f>SUM(M594:O594)*H594</f>
        <v>0.12</v>
      </c>
      <c r="X594" s="216">
        <f>SUM(P594:R594)*H594</f>
        <v>0.12</v>
      </c>
      <c r="Y594" s="216">
        <f>SUM(S594:U594)*H594</f>
        <v>0.12</v>
      </c>
      <c r="Z594" s="217">
        <f t="shared" si="9"/>
        <v>0.12</v>
      </c>
      <c r="AA594" s="2009" t="s">
        <v>36</v>
      </c>
      <c r="AB594" s="582" t="s">
        <v>555</v>
      </c>
      <c r="AC594" s="1796">
        <v>83</v>
      </c>
      <c r="AD594" s="2115" t="s">
        <v>1022</v>
      </c>
      <c r="AE594" s="2115"/>
    </row>
    <row r="595" spans="1:31" ht="24.95" customHeight="1" x14ac:dyDescent="0.2">
      <c r="A595" s="1766"/>
      <c r="B595" s="1995"/>
      <c r="C595" s="2004"/>
      <c r="D595" s="2004"/>
      <c r="E595" s="2004"/>
      <c r="F595" s="2004"/>
      <c r="G595" s="1985"/>
      <c r="H595" s="1982"/>
      <c r="I595" s="248" t="s">
        <v>601</v>
      </c>
      <c r="J595" s="467"/>
      <c r="K595" s="468"/>
      <c r="L595" s="469">
        <v>1</v>
      </c>
      <c r="M595" s="470"/>
      <c r="N595" s="468"/>
      <c r="O595" s="469"/>
      <c r="P595" s="470"/>
      <c r="Q595" s="468"/>
      <c r="R595" s="469"/>
      <c r="S595" s="470"/>
      <c r="T595" s="468"/>
      <c r="U595" s="471"/>
      <c r="V595" s="249">
        <f>SUM(J595:L595)*H594</f>
        <v>0.12</v>
      </c>
      <c r="W595" s="250">
        <f>SUM(M595:O595)*H594</f>
        <v>0</v>
      </c>
      <c r="X595" s="250">
        <f>SUM(P595:R595)*H594</f>
        <v>0</v>
      </c>
      <c r="Y595" s="250">
        <f>SUM(S595:U595)*H594</f>
        <v>0</v>
      </c>
      <c r="Z595" s="251">
        <f t="shared" si="9"/>
        <v>0.12</v>
      </c>
      <c r="AA595" s="2010"/>
      <c r="AB595" s="583" t="s">
        <v>555</v>
      </c>
      <c r="AC595" s="1789"/>
      <c r="AD595" s="2116"/>
      <c r="AE595" s="2116"/>
    </row>
    <row r="596" spans="1:31" ht="24.95" customHeight="1" x14ac:dyDescent="0.2">
      <c r="A596" s="1766"/>
      <c r="B596" s="1995"/>
      <c r="C596" s="2004"/>
      <c r="D596" s="2004"/>
      <c r="E596" s="2004"/>
      <c r="F596" s="2004"/>
      <c r="G596" s="1985" t="s">
        <v>852</v>
      </c>
      <c r="H596" s="1982">
        <v>0.12</v>
      </c>
      <c r="I596" s="593" t="s">
        <v>600</v>
      </c>
      <c r="J596" s="457"/>
      <c r="K596" s="458"/>
      <c r="L596" s="459">
        <v>1</v>
      </c>
      <c r="M596" s="460"/>
      <c r="N596" s="458"/>
      <c r="O596" s="459">
        <v>1</v>
      </c>
      <c r="P596" s="460"/>
      <c r="Q596" s="458"/>
      <c r="R596" s="459">
        <v>1</v>
      </c>
      <c r="S596" s="460"/>
      <c r="T596" s="458"/>
      <c r="U596" s="461">
        <v>1</v>
      </c>
      <c r="V596" s="218">
        <f>SUM(J596:L596)*H596</f>
        <v>0.12</v>
      </c>
      <c r="W596" s="219">
        <f>SUM(M596:O596)*H596</f>
        <v>0.12</v>
      </c>
      <c r="X596" s="219">
        <f>SUM(P596:R596)*H596</f>
        <v>0.12</v>
      </c>
      <c r="Y596" s="219">
        <f>SUM(S596:U596)*H596</f>
        <v>0.12</v>
      </c>
      <c r="Z596" s="220">
        <f t="shared" si="9"/>
        <v>0.12</v>
      </c>
      <c r="AA596" s="2010"/>
      <c r="AB596" s="583" t="s">
        <v>555</v>
      </c>
      <c r="AC596" s="1789"/>
      <c r="AD596" s="2116"/>
      <c r="AE596" s="2116"/>
    </row>
    <row r="597" spans="1:31" ht="24.95" customHeight="1" x14ac:dyDescent="0.2">
      <c r="A597" s="1766"/>
      <c r="B597" s="1995"/>
      <c r="C597" s="2004"/>
      <c r="D597" s="2004"/>
      <c r="E597" s="2004"/>
      <c r="F597" s="2004"/>
      <c r="G597" s="1985"/>
      <c r="H597" s="1982"/>
      <c r="I597" s="248" t="s">
        <v>601</v>
      </c>
      <c r="J597" s="467"/>
      <c r="K597" s="468"/>
      <c r="L597" s="469">
        <v>1</v>
      </c>
      <c r="M597" s="470"/>
      <c r="N597" s="468"/>
      <c r="O597" s="469"/>
      <c r="P597" s="470"/>
      <c r="Q597" s="468"/>
      <c r="R597" s="469"/>
      <c r="S597" s="470"/>
      <c r="T597" s="468"/>
      <c r="U597" s="471"/>
      <c r="V597" s="249">
        <f>SUM(J597:L597)*H596</f>
        <v>0.12</v>
      </c>
      <c r="W597" s="250">
        <f>SUM(M597:O597)*H596</f>
        <v>0</v>
      </c>
      <c r="X597" s="250">
        <f>SUM(P597:R597)*H596</f>
        <v>0</v>
      </c>
      <c r="Y597" s="250">
        <f>SUM(S597:U597)*H596</f>
        <v>0</v>
      </c>
      <c r="Z597" s="251">
        <f t="shared" si="9"/>
        <v>0.12</v>
      </c>
      <c r="AA597" s="2010"/>
      <c r="AB597" s="583" t="s">
        <v>555</v>
      </c>
      <c r="AC597" s="1789"/>
      <c r="AD597" s="2116"/>
      <c r="AE597" s="2116"/>
    </row>
    <row r="598" spans="1:31" ht="24.95" customHeight="1" x14ac:dyDescent="0.2">
      <c r="A598" s="1766"/>
      <c r="B598" s="1995"/>
      <c r="C598" s="2004"/>
      <c r="D598" s="2004"/>
      <c r="E598" s="2004"/>
      <c r="F598" s="2004"/>
      <c r="G598" s="1985" t="s">
        <v>853</v>
      </c>
      <c r="H598" s="1982">
        <v>0.12</v>
      </c>
      <c r="I598" s="593" t="s">
        <v>600</v>
      </c>
      <c r="J598" s="457"/>
      <c r="K598" s="458"/>
      <c r="L598" s="459"/>
      <c r="M598" s="460"/>
      <c r="N598" s="458"/>
      <c r="O598" s="459">
        <v>1</v>
      </c>
      <c r="P598" s="460"/>
      <c r="Q598" s="458"/>
      <c r="R598" s="459">
        <v>1</v>
      </c>
      <c r="S598" s="460"/>
      <c r="T598" s="458"/>
      <c r="U598" s="461">
        <v>1</v>
      </c>
      <c r="V598" s="218">
        <f>SUM(J598:L598)*H598</f>
        <v>0</v>
      </c>
      <c r="W598" s="219">
        <f>SUM(M598:O598)*H598</f>
        <v>0.12</v>
      </c>
      <c r="X598" s="219">
        <f>SUM(P598:R598)*H598</f>
        <v>0.12</v>
      </c>
      <c r="Y598" s="219">
        <f>SUM(S598:U598)*H598</f>
        <v>0.12</v>
      </c>
      <c r="Z598" s="220">
        <f t="shared" si="9"/>
        <v>0.12</v>
      </c>
      <c r="AA598" s="2010"/>
      <c r="AB598" s="583" t="s">
        <v>555</v>
      </c>
      <c r="AC598" s="1789"/>
      <c r="AD598" s="2116"/>
      <c r="AE598" s="2116"/>
    </row>
    <row r="599" spans="1:31" ht="24.95" customHeight="1" x14ac:dyDescent="0.2">
      <c r="A599" s="1766"/>
      <c r="B599" s="1995"/>
      <c r="C599" s="2004"/>
      <c r="D599" s="2004"/>
      <c r="E599" s="2004"/>
      <c r="F599" s="2004"/>
      <c r="G599" s="1985"/>
      <c r="H599" s="1982"/>
      <c r="I599" s="248" t="s">
        <v>601</v>
      </c>
      <c r="J599" s="467"/>
      <c r="K599" s="468"/>
      <c r="L599" s="469"/>
      <c r="M599" s="470"/>
      <c r="N599" s="468"/>
      <c r="O599" s="469"/>
      <c r="P599" s="470"/>
      <c r="Q599" s="468"/>
      <c r="R599" s="469"/>
      <c r="S599" s="470"/>
      <c r="T599" s="468"/>
      <c r="U599" s="471"/>
      <c r="V599" s="249">
        <f>SUM(J599:L599)*H598</f>
        <v>0</v>
      </c>
      <c r="W599" s="250">
        <f>SUM(M599:O599)*H598</f>
        <v>0</v>
      </c>
      <c r="X599" s="250">
        <f>SUM(P599:R599)*H598</f>
        <v>0</v>
      </c>
      <c r="Y599" s="250">
        <f>SUM(S599:U599)*H598</f>
        <v>0</v>
      </c>
      <c r="Z599" s="251">
        <f t="shared" si="9"/>
        <v>0</v>
      </c>
      <c r="AA599" s="2010"/>
      <c r="AB599" s="583" t="s">
        <v>555</v>
      </c>
      <c r="AC599" s="1789"/>
      <c r="AD599" s="2116"/>
      <c r="AE599" s="2116"/>
    </row>
    <row r="600" spans="1:31" ht="24.95" customHeight="1" x14ac:dyDescent="0.2">
      <c r="A600" s="1766"/>
      <c r="B600" s="1995"/>
      <c r="C600" s="2004"/>
      <c r="D600" s="2004"/>
      <c r="E600" s="2004"/>
      <c r="F600" s="2004"/>
      <c r="G600" s="1985" t="s">
        <v>854</v>
      </c>
      <c r="H600" s="1982">
        <v>0.12</v>
      </c>
      <c r="I600" s="593" t="s">
        <v>600</v>
      </c>
      <c r="J600" s="457"/>
      <c r="K600" s="458"/>
      <c r="L600" s="459"/>
      <c r="M600" s="460"/>
      <c r="N600" s="458"/>
      <c r="O600" s="459">
        <v>1</v>
      </c>
      <c r="P600" s="460"/>
      <c r="Q600" s="458"/>
      <c r="R600" s="459">
        <v>1</v>
      </c>
      <c r="S600" s="460"/>
      <c r="T600" s="458"/>
      <c r="U600" s="461">
        <v>1</v>
      </c>
      <c r="V600" s="218">
        <f>SUM(J600:L600)*H600</f>
        <v>0</v>
      </c>
      <c r="W600" s="219">
        <f>SUM(M600:O600)*H600</f>
        <v>0.12</v>
      </c>
      <c r="X600" s="219">
        <f>SUM(P600:R600)*H600</f>
        <v>0.12</v>
      </c>
      <c r="Y600" s="219">
        <f>SUM(S600:U600)*H600</f>
        <v>0.12</v>
      </c>
      <c r="Z600" s="220">
        <f t="shared" si="9"/>
        <v>0.12</v>
      </c>
      <c r="AA600" s="2010"/>
      <c r="AB600" s="583" t="s">
        <v>555</v>
      </c>
      <c r="AC600" s="1789"/>
      <c r="AD600" s="2116"/>
      <c r="AE600" s="2116"/>
    </row>
    <row r="601" spans="1:31" ht="24.95" customHeight="1" x14ac:dyDescent="0.2">
      <c r="A601" s="1766"/>
      <c r="B601" s="1995"/>
      <c r="C601" s="2004"/>
      <c r="D601" s="2004"/>
      <c r="E601" s="2004"/>
      <c r="F601" s="2004"/>
      <c r="G601" s="1985"/>
      <c r="H601" s="1982"/>
      <c r="I601" s="248" t="s">
        <v>601</v>
      </c>
      <c r="J601" s="467"/>
      <c r="K601" s="468"/>
      <c r="L601" s="469"/>
      <c r="M601" s="470"/>
      <c r="N601" s="468"/>
      <c r="O601" s="469"/>
      <c r="P601" s="470"/>
      <c r="Q601" s="468"/>
      <c r="R601" s="469"/>
      <c r="S601" s="470"/>
      <c r="T601" s="468"/>
      <c r="U601" s="471"/>
      <c r="V601" s="249">
        <f>SUM(J601:L601)*H600</f>
        <v>0</v>
      </c>
      <c r="W601" s="250">
        <f>SUM(M601:O601)*H600</f>
        <v>0</v>
      </c>
      <c r="X601" s="250">
        <f>SUM(P601:R601)*H600</f>
        <v>0</v>
      </c>
      <c r="Y601" s="250">
        <f>SUM(S601:U601)*H600</f>
        <v>0</v>
      </c>
      <c r="Z601" s="251">
        <f t="shared" si="9"/>
        <v>0</v>
      </c>
      <c r="AA601" s="2010"/>
      <c r="AB601" s="583" t="s">
        <v>555</v>
      </c>
      <c r="AC601" s="1789"/>
      <c r="AD601" s="2116"/>
      <c r="AE601" s="2116"/>
    </row>
    <row r="602" spans="1:31" ht="24.95" customHeight="1" x14ac:dyDescent="0.2">
      <c r="A602" s="1766"/>
      <c r="B602" s="1995"/>
      <c r="C602" s="2004"/>
      <c r="D602" s="2004"/>
      <c r="E602" s="2004"/>
      <c r="F602" s="2004"/>
      <c r="G602" s="1985" t="s">
        <v>855</v>
      </c>
      <c r="H602" s="1982">
        <v>0.12</v>
      </c>
      <c r="I602" s="593" t="s">
        <v>600</v>
      </c>
      <c r="J602" s="457"/>
      <c r="K602" s="458"/>
      <c r="L602" s="459"/>
      <c r="M602" s="460"/>
      <c r="N602" s="458"/>
      <c r="O602" s="459"/>
      <c r="P602" s="460"/>
      <c r="Q602" s="458"/>
      <c r="R602" s="459">
        <v>1</v>
      </c>
      <c r="S602" s="460"/>
      <c r="T602" s="458"/>
      <c r="U602" s="461">
        <v>1</v>
      </c>
      <c r="V602" s="218">
        <f>SUM(J602:L602)*H602</f>
        <v>0</v>
      </c>
      <c r="W602" s="219">
        <f>SUM(M602:O602)*H602</f>
        <v>0</v>
      </c>
      <c r="X602" s="219">
        <f>SUM(P602:R602)*H602</f>
        <v>0.12</v>
      </c>
      <c r="Y602" s="219">
        <f>SUM(S602:U602)*H602</f>
        <v>0.12</v>
      </c>
      <c r="Z602" s="220">
        <f t="shared" si="9"/>
        <v>0.12</v>
      </c>
      <c r="AA602" s="2010"/>
      <c r="AB602" s="583" t="s">
        <v>555</v>
      </c>
      <c r="AC602" s="1789"/>
      <c r="AD602" s="2116"/>
      <c r="AE602" s="2116"/>
    </row>
    <row r="603" spans="1:31" ht="24.95" customHeight="1" x14ac:dyDescent="0.2">
      <c r="A603" s="1766"/>
      <c r="B603" s="1995"/>
      <c r="C603" s="2004"/>
      <c r="D603" s="2004"/>
      <c r="E603" s="2004"/>
      <c r="F603" s="2004"/>
      <c r="G603" s="1985"/>
      <c r="H603" s="1982"/>
      <c r="I603" s="248" t="s">
        <v>601</v>
      </c>
      <c r="J603" s="467"/>
      <c r="K603" s="468"/>
      <c r="L603" s="469"/>
      <c r="M603" s="470"/>
      <c r="N603" s="468"/>
      <c r="O603" s="469"/>
      <c r="P603" s="470"/>
      <c r="Q603" s="468"/>
      <c r="R603" s="469"/>
      <c r="S603" s="470"/>
      <c r="T603" s="468"/>
      <c r="U603" s="471"/>
      <c r="V603" s="249">
        <f>SUM(J603:L603)*H602</f>
        <v>0</v>
      </c>
      <c r="W603" s="250">
        <f>SUM(M603:O603)*H602</f>
        <v>0</v>
      </c>
      <c r="X603" s="250">
        <f>SUM(P603:R603)*H602</f>
        <v>0</v>
      </c>
      <c r="Y603" s="250">
        <f>SUM(S603:U603)*H602</f>
        <v>0</v>
      </c>
      <c r="Z603" s="251">
        <f t="shared" si="9"/>
        <v>0</v>
      </c>
      <c r="AA603" s="2010"/>
      <c r="AB603" s="583" t="s">
        <v>555</v>
      </c>
      <c r="AC603" s="1789"/>
      <c r="AD603" s="2116"/>
      <c r="AE603" s="2116"/>
    </row>
    <row r="604" spans="1:31" ht="24.95" customHeight="1" x14ac:dyDescent="0.2">
      <c r="A604" s="1766"/>
      <c r="B604" s="1995"/>
      <c r="C604" s="2004"/>
      <c r="D604" s="2004"/>
      <c r="E604" s="2004"/>
      <c r="F604" s="2004"/>
      <c r="G604" s="1985" t="s">
        <v>856</v>
      </c>
      <c r="H604" s="1982">
        <v>0.14000000000000001</v>
      </c>
      <c r="I604" s="593" t="s">
        <v>600</v>
      </c>
      <c r="J604" s="457"/>
      <c r="K604" s="458"/>
      <c r="L604" s="459"/>
      <c r="M604" s="460"/>
      <c r="N604" s="458"/>
      <c r="O604" s="459"/>
      <c r="P604" s="460"/>
      <c r="Q604" s="458"/>
      <c r="R604" s="459">
        <v>1</v>
      </c>
      <c r="S604" s="460"/>
      <c r="T604" s="458"/>
      <c r="U604" s="461">
        <v>1</v>
      </c>
      <c r="V604" s="218">
        <f>SUM(J604:L604)*H604</f>
        <v>0</v>
      </c>
      <c r="W604" s="219">
        <f>SUM(M604:O604)*H604</f>
        <v>0</v>
      </c>
      <c r="X604" s="219">
        <f>SUM(P604:R604)*H604</f>
        <v>0.14000000000000001</v>
      </c>
      <c r="Y604" s="219">
        <f>SUM(S604:U604)*H604</f>
        <v>0.14000000000000001</v>
      </c>
      <c r="Z604" s="220">
        <f t="shared" si="9"/>
        <v>0.14000000000000001</v>
      </c>
      <c r="AA604" s="2010"/>
      <c r="AB604" s="583" t="s">
        <v>555</v>
      </c>
      <c r="AC604" s="1789"/>
      <c r="AD604" s="2116"/>
      <c r="AE604" s="2116"/>
    </row>
    <row r="605" spans="1:31" ht="24.95" customHeight="1" x14ac:dyDescent="0.2">
      <c r="A605" s="1766"/>
      <c r="B605" s="1995"/>
      <c r="C605" s="2004"/>
      <c r="D605" s="2004"/>
      <c r="E605" s="2004"/>
      <c r="F605" s="2004"/>
      <c r="G605" s="1985"/>
      <c r="H605" s="1982"/>
      <c r="I605" s="248" t="s">
        <v>601</v>
      </c>
      <c r="J605" s="467"/>
      <c r="K605" s="468"/>
      <c r="L605" s="469"/>
      <c r="M605" s="470"/>
      <c r="N605" s="468"/>
      <c r="O605" s="469"/>
      <c r="P605" s="470"/>
      <c r="Q605" s="468"/>
      <c r="R605" s="469"/>
      <c r="S605" s="470"/>
      <c r="T605" s="468"/>
      <c r="U605" s="471"/>
      <c r="V605" s="249">
        <f>SUM(J605:L605)*H604</f>
        <v>0</v>
      </c>
      <c r="W605" s="250">
        <f>SUM(M605:O605)*H604</f>
        <v>0</v>
      </c>
      <c r="X605" s="250">
        <f>SUM(P605:R605)*H604</f>
        <v>0</v>
      </c>
      <c r="Y605" s="250">
        <f>SUM(S605:U605)*H604</f>
        <v>0</v>
      </c>
      <c r="Z605" s="251">
        <f t="shared" si="9"/>
        <v>0</v>
      </c>
      <c r="AA605" s="2010"/>
      <c r="AB605" s="583" t="s">
        <v>555</v>
      </c>
      <c r="AC605" s="1789"/>
      <c r="AD605" s="2116"/>
      <c r="AE605" s="2116"/>
    </row>
    <row r="606" spans="1:31" ht="24.95" customHeight="1" x14ac:dyDescent="0.2">
      <c r="A606" s="1766"/>
      <c r="B606" s="1995"/>
      <c r="C606" s="2004"/>
      <c r="D606" s="2004"/>
      <c r="E606" s="2004"/>
      <c r="F606" s="2004"/>
      <c r="G606" s="1985" t="s">
        <v>857</v>
      </c>
      <c r="H606" s="1982">
        <v>0.14000000000000001</v>
      </c>
      <c r="I606" s="593" t="s">
        <v>600</v>
      </c>
      <c r="J606" s="457"/>
      <c r="K606" s="458"/>
      <c r="L606" s="459"/>
      <c r="M606" s="460"/>
      <c r="N606" s="458"/>
      <c r="O606" s="459"/>
      <c r="P606" s="460"/>
      <c r="Q606" s="458"/>
      <c r="R606" s="459">
        <v>1</v>
      </c>
      <c r="S606" s="460"/>
      <c r="T606" s="458"/>
      <c r="U606" s="461">
        <v>1</v>
      </c>
      <c r="V606" s="218">
        <f>SUM(J606:L606)*H606</f>
        <v>0</v>
      </c>
      <c r="W606" s="219">
        <f>SUM(M606:O606)*H606</f>
        <v>0</v>
      </c>
      <c r="X606" s="219">
        <f>SUM(P606:R606)*H606</f>
        <v>0.14000000000000001</v>
      </c>
      <c r="Y606" s="219">
        <f>SUM(S606:U606)*H606</f>
        <v>0.14000000000000001</v>
      </c>
      <c r="Z606" s="220">
        <f t="shared" si="9"/>
        <v>0.14000000000000001</v>
      </c>
      <c r="AA606" s="2010"/>
      <c r="AB606" s="583" t="s">
        <v>555</v>
      </c>
      <c r="AC606" s="1789"/>
      <c r="AD606" s="2116"/>
      <c r="AE606" s="2116"/>
    </row>
    <row r="607" spans="1:31" ht="24.95" customHeight="1" x14ac:dyDescent="0.2">
      <c r="A607" s="1766"/>
      <c r="B607" s="1995"/>
      <c r="C607" s="2004"/>
      <c r="D607" s="2004"/>
      <c r="E607" s="2004"/>
      <c r="F607" s="2004"/>
      <c r="G607" s="1985"/>
      <c r="H607" s="1982"/>
      <c r="I607" s="248" t="s">
        <v>601</v>
      </c>
      <c r="J607" s="467"/>
      <c r="K607" s="468"/>
      <c r="L607" s="469"/>
      <c r="M607" s="470"/>
      <c r="N607" s="468"/>
      <c r="O607" s="469"/>
      <c r="P607" s="470"/>
      <c r="Q607" s="468"/>
      <c r="R607" s="469"/>
      <c r="S607" s="470"/>
      <c r="T607" s="468"/>
      <c r="U607" s="471"/>
      <c r="V607" s="249">
        <f>SUM(J607:L607)*H606</f>
        <v>0</v>
      </c>
      <c r="W607" s="250">
        <f>SUM(M607:O607)*H606</f>
        <v>0</v>
      </c>
      <c r="X607" s="250">
        <f>SUM(P607:R607)*H606</f>
        <v>0</v>
      </c>
      <c r="Y607" s="250">
        <f>SUM(S607:U607)*H606</f>
        <v>0</v>
      </c>
      <c r="Z607" s="251">
        <f t="shared" si="9"/>
        <v>0</v>
      </c>
      <c r="AA607" s="2010"/>
      <c r="AB607" s="583" t="s">
        <v>555</v>
      </c>
      <c r="AC607" s="1789"/>
      <c r="AD607" s="2116"/>
      <c r="AE607" s="2116"/>
    </row>
    <row r="608" spans="1:31" ht="24.95" customHeight="1" x14ac:dyDescent="0.2">
      <c r="A608" s="1766"/>
      <c r="B608" s="1995"/>
      <c r="C608" s="2004"/>
      <c r="D608" s="2004"/>
      <c r="E608" s="2004"/>
      <c r="F608" s="2004"/>
      <c r="G608" s="1985" t="s">
        <v>858</v>
      </c>
      <c r="H608" s="1982">
        <v>0.12</v>
      </c>
      <c r="I608" s="593" t="s">
        <v>600</v>
      </c>
      <c r="J608" s="457"/>
      <c r="K608" s="458"/>
      <c r="L608" s="459"/>
      <c r="M608" s="460"/>
      <c r="N608" s="458"/>
      <c r="O608" s="459"/>
      <c r="P608" s="460"/>
      <c r="Q608" s="458"/>
      <c r="R608" s="459">
        <v>1</v>
      </c>
      <c r="S608" s="460"/>
      <c r="T608" s="458"/>
      <c r="U608" s="461">
        <v>1</v>
      </c>
      <c r="V608" s="218">
        <f>SUM(J608:L608)*H608</f>
        <v>0</v>
      </c>
      <c r="W608" s="219">
        <f>SUM(M608:O608)*H608</f>
        <v>0</v>
      </c>
      <c r="X608" s="219">
        <f>SUM(P608:R608)*H608</f>
        <v>0.12</v>
      </c>
      <c r="Y608" s="219">
        <f>SUM(S608:U608)*H608</f>
        <v>0.12</v>
      </c>
      <c r="Z608" s="220">
        <f t="shared" si="9"/>
        <v>0.12</v>
      </c>
      <c r="AA608" s="2010"/>
      <c r="AB608" s="583" t="s">
        <v>555</v>
      </c>
      <c r="AC608" s="1789"/>
      <c r="AD608" s="2116"/>
      <c r="AE608" s="2116"/>
    </row>
    <row r="609" spans="1:31" ht="24.95" customHeight="1" thickBot="1" x14ac:dyDescent="0.25">
      <c r="A609" s="1766"/>
      <c r="B609" s="1995"/>
      <c r="C609" s="2004"/>
      <c r="D609" s="2004"/>
      <c r="E609" s="2004"/>
      <c r="F609" s="2011"/>
      <c r="G609" s="1986"/>
      <c r="H609" s="1987"/>
      <c r="I609" s="252" t="s">
        <v>601</v>
      </c>
      <c r="J609" s="472"/>
      <c r="K609" s="473"/>
      <c r="L609" s="474"/>
      <c r="M609" s="475"/>
      <c r="N609" s="473"/>
      <c r="O609" s="474"/>
      <c r="P609" s="475"/>
      <c r="Q609" s="473"/>
      <c r="R609" s="474"/>
      <c r="S609" s="475"/>
      <c r="T609" s="473"/>
      <c r="U609" s="476"/>
      <c r="V609" s="256">
        <f>SUM(J609:L609)*H608</f>
        <v>0</v>
      </c>
      <c r="W609" s="257">
        <f>SUM(M609:O609)*H608</f>
        <v>0</v>
      </c>
      <c r="X609" s="257">
        <f>SUM(P609:R609)*H608</f>
        <v>0</v>
      </c>
      <c r="Y609" s="257">
        <f>SUM(S609:U609)*H608</f>
        <v>0</v>
      </c>
      <c r="Z609" s="258">
        <f t="shared" si="9"/>
        <v>0</v>
      </c>
      <c r="AA609" s="2010"/>
      <c r="AB609" s="583" t="s">
        <v>555</v>
      </c>
      <c r="AC609" s="1797"/>
      <c r="AD609" s="2116"/>
      <c r="AE609" s="2116"/>
    </row>
    <row r="610" spans="1:31" ht="24.95" customHeight="1" x14ac:dyDescent="0.2">
      <c r="A610" s="1766"/>
      <c r="B610" s="1995"/>
      <c r="C610" s="2003" t="s">
        <v>77</v>
      </c>
      <c r="D610" s="2003" t="s">
        <v>78</v>
      </c>
      <c r="E610" s="2003" t="s">
        <v>89</v>
      </c>
      <c r="F610" s="2004" t="s">
        <v>473</v>
      </c>
      <c r="G610" s="1990" t="s">
        <v>859</v>
      </c>
      <c r="H610" s="1991">
        <v>0.03</v>
      </c>
      <c r="I610" s="224" t="s">
        <v>600</v>
      </c>
      <c r="J610" s="452"/>
      <c r="K610" s="453"/>
      <c r="L610" s="454">
        <v>1</v>
      </c>
      <c r="M610" s="455"/>
      <c r="N610" s="453"/>
      <c r="O610" s="454">
        <v>1</v>
      </c>
      <c r="P610" s="455"/>
      <c r="Q610" s="453"/>
      <c r="R610" s="454">
        <v>1</v>
      </c>
      <c r="S610" s="455"/>
      <c r="T610" s="453"/>
      <c r="U610" s="456">
        <v>1</v>
      </c>
      <c r="V610" s="215">
        <f>SUM(J610:L610)*H610</f>
        <v>0.03</v>
      </c>
      <c r="W610" s="216">
        <f>SUM(M610:O610)*H610</f>
        <v>0.03</v>
      </c>
      <c r="X610" s="216">
        <f>SUM(P610:R610)*H610</f>
        <v>0.03</v>
      </c>
      <c r="Y610" s="216">
        <f>SUM(S610:U610)*H610</f>
        <v>0.03</v>
      </c>
      <c r="Z610" s="217">
        <f t="shared" si="9"/>
        <v>0.03</v>
      </c>
      <c r="AA610" s="2010"/>
      <c r="AB610" s="583" t="s">
        <v>555</v>
      </c>
      <c r="AC610" s="1789">
        <v>84</v>
      </c>
      <c r="AD610" s="2116"/>
      <c r="AE610" s="2116"/>
    </row>
    <row r="611" spans="1:31" ht="24.95" customHeight="1" x14ac:dyDescent="0.2">
      <c r="A611" s="1766"/>
      <c r="B611" s="1995"/>
      <c r="C611" s="2004"/>
      <c r="D611" s="2004"/>
      <c r="E611" s="2004"/>
      <c r="F611" s="2004"/>
      <c r="G611" s="1985"/>
      <c r="H611" s="1982"/>
      <c r="I611" s="248" t="s">
        <v>601</v>
      </c>
      <c r="J611" s="467"/>
      <c r="K611" s="468"/>
      <c r="L611" s="469">
        <v>1</v>
      </c>
      <c r="M611" s="470"/>
      <c r="N611" s="468"/>
      <c r="O611" s="469"/>
      <c r="P611" s="470"/>
      <c r="Q611" s="468"/>
      <c r="R611" s="469"/>
      <c r="S611" s="470"/>
      <c r="T611" s="468"/>
      <c r="U611" s="471"/>
      <c r="V611" s="249">
        <f>SUM(J611:L611)*H610</f>
        <v>0.03</v>
      </c>
      <c r="W611" s="250">
        <f>SUM(M611:O611)*H610</f>
        <v>0</v>
      </c>
      <c r="X611" s="250">
        <f>SUM(P611:R611)*H610</f>
        <v>0</v>
      </c>
      <c r="Y611" s="250">
        <f>SUM(S611:U611)*H610</f>
        <v>0</v>
      </c>
      <c r="Z611" s="251">
        <f t="shared" si="9"/>
        <v>0.03</v>
      </c>
      <c r="AA611" s="2010"/>
      <c r="AB611" s="583" t="s">
        <v>555</v>
      </c>
      <c r="AC611" s="1789"/>
      <c r="AD611" s="2116"/>
      <c r="AE611" s="2116"/>
    </row>
    <row r="612" spans="1:31" ht="24.95" customHeight="1" x14ac:dyDescent="0.2">
      <c r="A612" s="1766"/>
      <c r="B612" s="1995"/>
      <c r="C612" s="2004"/>
      <c r="D612" s="2004"/>
      <c r="E612" s="2004"/>
      <c r="F612" s="2004"/>
      <c r="G612" s="1985" t="s">
        <v>860</v>
      </c>
      <c r="H612" s="1982">
        <v>0.02</v>
      </c>
      <c r="I612" s="593" t="s">
        <v>600</v>
      </c>
      <c r="J612" s="457"/>
      <c r="K612" s="458"/>
      <c r="L612" s="459">
        <v>1</v>
      </c>
      <c r="M612" s="460"/>
      <c r="N612" s="458"/>
      <c r="O612" s="459">
        <v>1</v>
      </c>
      <c r="P612" s="460"/>
      <c r="Q612" s="458"/>
      <c r="R612" s="459">
        <v>1</v>
      </c>
      <c r="S612" s="460"/>
      <c r="T612" s="458"/>
      <c r="U612" s="461">
        <v>1</v>
      </c>
      <c r="V612" s="218">
        <f>SUM(J612:L612)*H612</f>
        <v>0.02</v>
      </c>
      <c r="W612" s="219">
        <f>SUM(M612:O612)*H612</f>
        <v>0.02</v>
      </c>
      <c r="X612" s="219">
        <f>SUM(P612:R612)*H612</f>
        <v>0.02</v>
      </c>
      <c r="Y612" s="219">
        <f>SUM(S612:U612)*H612</f>
        <v>0.02</v>
      </c>
      <c r="Z612" s="220">
        <f t="shared" si="9"/>
        <v>0.02</v>
      </c>
      <c r="AA612" s="2010"/>
      <c r="AB612" s="583" t="s">
        <v>555</v>
      </c>
      <c r="AC612" s="1789"/>
      <c r="AD612" s="2116"/>
      <c r="AE612" s="2116"/>
    </row>
    <row r="613" spans="1:31" ht="24.95" customHeight="1" x14ac:dyDescent="0.2">
      <c r="A613" s="1766"/>
      <c r="B613" s="1995"/>
      <c r="C613" s="2004"/>
      <c r="D613" s="2004"/>
      <c r="E613" s="2004"/>
      <c r="F613" s="2004"/>
      <c r="G613" s="1985"/>
      <c r="H613" s="1982"/>
      <c r="I613" s="248" t="s">
        <v>601</v>
      </c>
      <c r="J613" s="467"/>
      <c r="K613" s="468"/>
      <c r="L613" s="469">
        <v>1</v>
      </c>
      <c r="M613" s="470"/>
      <c r="N613" s="468"/>
      <c r="O613" s="469"/>
      <c r="P613" s="470"/>
      <c r="Q613" s="468"/>
      <c r="R613" s="469"/>
      <c r="S613" s="470"/>
      <c r="T613" s="468"/>
      <c r="U613" s="471"/>
      <c r="V613" s="249">
        <f>SUM(J613:L613)*H612</f>
        <v>0.02</v>
      </c>
      <c r="W613" s="250">
        <f>SUM(M613:O613)*H612</f>
        <v>0</v>
      </c>
      <c r="X613" s="250">
        <f>SUM(P613:R613)*H612</f>
        <v>0</v>
      </c>
      <c r="Y613" s="250">
        <f>SUM(S613:U613)*H612</f>
        <v>0</v>
      </c>
      <c r="Z613" s="251">
        <f t="shared" si="9"/>
        <v>0.02</v>
      </c>
      <c r="AA613" s="2010"/>
      <c r="AB613" s="583" t="s">
        <v>555</v>
      </c>
      <c r="AC613" s="1789"/>
      <c r="AD613" s="2116"/>
      <c r="AE613" s="2116"/>
    </row>
    <row r="614" spans="1:31" ht="24.95" customHeight="1" x14ac:dyDescent="0.2">
      <c r="A614" s="1766"/>
      <c r="B614" s="1995"/>
      <c r="C614" s="2004"/>
      <c r="D614" s="2004"/>
      <c r="E614" s="2004"/>
      <c r="F614" s="2004"/>
      <c r="G614" s="1985" t="s">
        <v>861</v>
      </c>
      <c r="H614" s="1982">
        <v>0.2</v>
      </c>
      <c r="I614" s="593" t="s">
        <v>600</v>
      </c>
      <c r="J614" s="457"/>
      <c r="K614" s="458"/>
      <c r="L614" s="459"/>
      <c r="M614" s="460"/>
      <c r="N614" s="458"/>
      <c r="O614" s="459">
        <v>1</v>
      </c>
      <c r="P614" s="460"/>
      <c r="Q614" s="458"/>
      <c r="R614" s="459">
        <v>1</v>
      </c>
      <c r="S614" s="460"/>
      <c r="T614" s="458"/>
      <c r="U614" s="461">
        <v>1</v>
      </c>
      <c r="V614" s="218">
        <f>SUM(J614:L614)*H614</f>
        <v>0</v>
      </c>
      <c r="W614" s="219">
        <f>SUM(M614:O614)*H614</f>
        <v>0.2</v>
      </c>
      <c r="X614" s="219">
        <f>SUM(P614:R614)*H614</f>
        <v>0.2</v>
      </c>
      <c r="Y614" s="219">
        <f>SUM(S614:U614)*H614</f>
        <v>0.2</v>
      </c>
      <c r="Z614" s="220">
        <f t="shared" si="9"/>
        <v>0.2</v>
      </c>
      <c r="AA614" s="2010"/>
      <c r="AB614" s="583" t="s">
        <v>555</v>
      </c>
      <c r="AC614" s="1789"/>
      <c r="AD614" s="2116"/>
      <c r="AE614" s="2116"/>
    </row>
    <row r="615" spans="1:31" ht="24.95" customHeight="1" x14ac:dyDescent="0.2">
      <c r="A615" s="1766"/>
      <c r="B615" s="1995"/>
      <c r="C615" s="2004"/>
      <c r="D615" s="2004"/>
      <c r="E615" s="2004"/>
      <c r="F615" s="2004"/>
      <c r="G615" s="1985"/>
      <c r="H615" s="1982"/>
      <c r="I615" s="248" t="s">
        <v>601</v>
      </c>
      <c r="J615" s="467"/>
      <c r="K615" s="468"/>
      <c r="L615" s="469"/>
      <c r="M615" s="470"/>
      <c r="N615" s="468"/>
      <c r="O615" s="469"/>
      <c r="P615" s="470"/>
      <c r="Q615" s="468"/>
      <c r="R615" s="469"/>
      <c r="S615" s="470"/>
      <c r="T615" s="468"/>
      <c r="U615" s="471"/>
      <c r="V615" s="249">
        <f>SUM(J615:L615)*H614</f>
        <v>0</v>
      </c>
      <c r="W615" s="250">
        <f>SUM(M615:O615)*H614</f>
        <v>0</v>
      </c>
      <c r="X615" s="250">
        <f>SUM(P615:R615)*H614</f>
        <v>0</v>
      </c>
      <c r="Y615" s="250">
        <f>SUM(S615:U615)*H614</f>
        <v>0</v>
      </c>
      <c r="Z615" s="251">
        <f t="shared" si="9"/>
        <v>0</v>
      </c>
      <c r="AA615" s="2010"/>
      <c r="AB615" s="583" t="s">
        <v>555</v>
      </c>
      <c r="AC615" s="1789"/>
      <c r="AD615" s="2116"/>
      <c r="AE615" s="2116"/>
    </row>
    <row r="616" spans="1:31" ht="24.95" customHeight="1" x14ac:dyDescent="0.2">
      <c r="A616" s="1766"/>
      <c r="B616" s="1995"/>
      <c r="C616" s="2004"/>
      <c r="D616" s="2004"/>
      <c r="E616" s="2004"/>
      <c r="F616" s="2004"/>
      <c r="G616" s="1985" t="s">
        <v>862</v>
      </c>
      <c r="H616" s="1982">
        <v>0.1</v>
      </c>
      <c r="I616" s="593" t="s">
        <v>600</v>
      </c>
      <c r="J616" s="457"/>
      <c r="K616" s="458"/>
      <c r="L616" s="459"/>
      <c r="M616" s="460"/>
      <c r="N616" s="458"/>
      <c r="O616" s="459">
        <v>1</v>
      </c>
      <c r="P616" s="460"/>
      <c r="Q616" s="458"/>
      <c r="R616" s="459">
        <v>1</v>
      </c>
      <c r="S616" s="460"/>
      <c r="T616" s="458"/>
      <c r="U616" s="461">
        <v>1</v>
      </c>
      <c r="V616" s="218">
        <f>SUM(J616:L616)*H616</f>
        <v>0</v>
      </c>
      <c r="W616" s="219">
        <f>SUM(M616:O616)*H616</f>
        <v>0.1</v>
      </c>
      <c r="X616" s="219">
        <f>SUM(P616:R616)*H616</f>
        <v>0.1</v>
      </c>
      <c r="Y616" s="219">
        <f>SUM(S616:U616)*H616</f>
        <v>0.1</v>
      </c>
      <c r="Z616" s="220">
        <f t="shared" si="9"/>
        <v>0.1</v>
      </c>
      <c r="AA616" s="2010"/>
      <c r="AB616" s="583" t="s">
        <v>555</v>
      </c>
      <c r="AC616" s="1789"/>
      <c r="AD616" s="2116"/>
      <c r="AE616" s="2116"/>
    </row>
    <row r="617" spans="1:31" ht="24.95" customHeight="1" x14ac:dyDescent="0.2">
      <c r="A617" s="1766"/>
      <c r="B617" s="1995"/>
      <c r="C617" s="2004"/>
      <c r="D617" s="2004"/>
      <c r="E617" s="2004"/>
      <c r="F617" s="2004"/>
      <c r="G617" s="1985"/>
      <c r="H617" s="1982"/>
      <c r="I617" s="248" t="s">
        <v>601</v>
      </c>
      <c r="J617" s="467"/>
      <c r="K617" s="468"/>
      <c r="L617" s="469"/>
      <c r="M617" s="470"/>
      <c r="N617" s="468"/>
      <c r="O617" s="469"/>
      <c r="P617" s="470"/>
      <c r="Q617" s="468"/>
      <c r="R617" s="469"/>
      <c r="S617" s="470"/>
      <c r="T617" s="468"/>
      <c r="U617" s="471"/>
      <c r="V617" s="249">
        <f>SUM(J617:L617)*H616</f>
        <v>0</v>
      </c>
      <c r="W617" s="250">
        <f>SUM(M617:O617)*H616</f>
        <v>0</v>
      </c>
      <c r="X617" s="250">
        <f>SUM(P617:R617)*H616</f>
        <v>0</v>
      </c>
      <c r="Y617" s="250">
        <f>SUM(S617:U617)*H616</f>
        <v>0</v>
      </c>
      <c r="Z617" s="251">
        <f t="shared" si="9"/>
        <v>0</v>
      </c>
      <c r="AA617" s="2010"/>
      <c r="AB617" s="583" t="s">
        <v>555</v>
      </c>
      <c r="AC617" s="1789"/>
      <c r="AD617" s="2116"/>
      <c r="AE617" s="2116"/>
    </row>
    <row r="618" spans="1:31" ht="24.95" customHeight="1" x14ac:dyDescent="0.2">
      <c r="A618" s="1766"/>
      <c r="B618" s="1995"/>
      <c r="C618" s="2004"/>
      <c r="D618" s="2004"/>
      <c r="E618" s="2004"/>
      <c r="F618" s="2004"/>
      <c r="G618" s="1985" t="s">
        <v>863</v>
      </c>
      <c r="H618" s="1982">
        <v>0.1</v>
      </c>
      <c r="I618" s="593" t="s">
        <v>600</v>
      </c>
      <c r="J618" s="457"/>
      <c r="K618" s="458"/>
      <c r="L618" s="459"/>
      <c r="M618" s="460"/>
      <c r="N618" s="458"/>
      <c r="O618" s="459">
        <v>1</v>
      </c>
      <c r="P618" s="460"/>
      <c r="Q618" s="458"/>
      <c r="R618" s="459">
        <v>1</v>
      </c>
      <c r="S618" s="460"/>
      <c r="T618" s="458"/>
      <c r="U618" s="461">
        <v>1</v>
      </c>
      <c r="V618" s="218">
        <f>SUM(J618:L618)*H618</f>
        <v>0</v>
      </c>
      <c r="W618" s="219">
        <f>SUM(M618:O618)*H618</f>
        <v>0.1</v>
      </c>
      <c r="X618" s="219">
        <f>SUM(P618:R618)*H618</f>
        <v>0.1</v>
      </c>
      <c r="Y618" s="219">
        <f>SUM(S618:U618)*H618</f>
        <v>0.1</v>
      </c>
      <c r="Z618" s="220">
        <f t="shared" si="9"/>
        <v>0.1</v>
      </c>
      <c r="AA618" s="2010"/>
      <c r="AB618" s="583" t="s">
        <v>555</v>
      </c>
      <c r="AC618" s="1789"/>
      <c r="AD618" s="2116"/>
      <c r="AE618" s="2116"/>
    </row>
    <row r="619" spans="1:31" ht="24.95" customHeight="1" x14ac:dyDescent="0.2">
      <c r="A619" s="1766"/>
      <c r="B619" s="1995"/>
      <c r="C619" s="2004"/>
      <c r="D619" s="2004"/>
      <c r="E619" s="2004"/>
      <c r="F619" s="2004"/>
      <c r="G619" s="1985"/>
      <c r="H619" s="1982"/>
      <c r="I619" s="248" t="s">
        <v>601</v>
      </c>
      <c r="J619" s="467"/>
      <c r="K619" s="468"/>
      <c r="L619" s="469"/>
      <c r="M619" s="470"/>
      <c r="N619" s="468"/>
      <c r="O619" s="469"/>
      <c r="P619" s="470"/>
      <c r="Q619" s="468"/>
      <c r="R619" s="469"/>
      <c r="S619" s="470"/>
      <c r="T619" s="468"/>
      <c r="U619" s="471"/>
      <c r="V619" s="249">
        <f>SUM(J619:L619)*H618</f>
        <v>0</v>
      </c>
      <c r="W619" s="250">
        <f>SUM(M619:O619)*H618</f>
        <v>0</v>
      </c>
      <c r="X619" s="250">
        <f>SUM(P619:R619)*H618</f>
        <v>0</v>
      </c>
      <c r="Y619" s="250">
        <f>SUM(S619:U619)*H618</f>
        <v>0</v>
      </c>
      <c r="Z619" s="251">
        <f t="shared" si="9"/>
        <v>0</v>
      </c>
      <c r="AA619" s="2010"/>
      <c r="AB619" s="583" t="s">
        <v>555</v>
      </c>
      <c r="AC619" s="1789"/>
      <c r="AD619" s="2116"/>
      <c r="AE619" s="2116"/>
    </row>
    <row r="620" spans="1:31" ht="24.95" customHeight="1" x14ac:dyDescent="0.2">
      <c r="A620" s="1766"/>
      <c r="B620" s="1995"/>
      <c r="C620" s="2004"/>
      <c r="D620" s="2004"/>
      <c r="E620" s="2004"/>
      <c r="F620" s="2004"/>
      <c r="G620" s="1985" t="s">
        <v>864</v>
      </c>
      <c r="H620" s="1982">
        <v>0.35</v>
      </c>
      <c r="I620" s="593" t="s">
        <v>600</v>
      </c>
      <c r="J620" s="457"/>
      <c r="K620" s="458"/>
      <c r="L620" s="459">
        <v>0.2</v>
      </c>
      <c r="M620" s="460"/>
      <c r="N620" s="458"/>
      <c r="O620" s="459">
        <v>1</v>
      </c>
      <c r="P620" s="460"/>
      <c r="Q620" s="458"/>
      <c r="R620" s="459">
        <v>1</v>
      </c>
      <c r="S620" s="460"/>
      <c r="T620" s="458"/>
      <c r="U620" s="461">
        <v>1</v>
      </c>
      <c r="V620" s="218">
        <f>SUM(J620:L620)*H620</f>
        <v>6.9999999999999993E-2</v>
      </c>
      <c r="W620" s="219">
        <f>SUM(M620:O620)*H620</f>
        <v>0.35</v>
      </c>
      <c r="X620" s="219">
        <f>SUM(P620:R620)*H620</f>
        <v>0.35</v>
      </c>
      <c r="Y620" s="219">
        <f>SUM(S620:U620)*H620</f>
        <v>0.35</v>
      </c>
      <c r="Z620" s="220">
        <f t="shared" si="9"/>
        <v>0.35</v>
      </c>
      <c r="AA620" s="2010"/>
      <c r="AB620" s="583" t="s">
        <v>555</v>
      </c>
      <c r="AC620" s="1789"/>
      <c r="AD620" s="2116"/>
      <c r="AE620" s="2116"/>
    </row>
    <row r="621" spans="1:31" ht="24.95" customHeight="1" x14ac:dyDescent="0.2">
      <c r="A621" s="1766"/>
      <c r="B621" s="1995"/>
      <c r="C621" s="2004"/>
      <c r="D621" s="2004"/>
      <c r="E621" s="2004"/>
      <c r="F621" s="2004"/>
      <c r="G621" s="1985"/>
      <c r="H621" s="1982"/>
      <c r="I621" s="248" t="s">
        <v>601</v>
      </c>
      <c r="J621" s="467"/>
      <c r="K621" s="468"/>
      <c r="L621" s="469">
        <v>0.2</v>
      </c>
      <c r="M621" s="470"/>
      <c r="N621" s="468"/>
      <c r="O621" s="469"/>
      <c r="P621" s="470"/>
      <c r="Q621" s="468"/>
      <c r="R621" s="469"/>
      <c r="S621" s="470"/>
      <c r="T621" s="468"/>
      <c r="U621" s="471"/>
      <c r="V621" s="249">
        <f>SUM(J621:L621)*H620</f>
        <v>6.9999999999999993E-2</v>
      </c>
      <c r="W621" s="250">
        <f>SUM(M621:O621)*H620</f>
        <v>0</v>
      </c>
      <c r="X621" s="250">
        <f>SUM(P621:R621)*H620</f>
        <v>0</v>
      </c>
      <c r="Y621" s="250">
        <f>SUM(S621:U621)*H620</f>
        <v>0</v>
      </c>
      <c r="Z621" s="251">
        <f t="shared" si="9"/>
        <v>6.9999999999999993E-2</v>
      </c>
      <c r="AA621" s="2010"/>
      <c r="AB621" s="583" t="s">
        <v>555</v>
      </c>
      <c r="AC621" s="1789"/>
      <c r="AD621" s="2116"/>
      <c r="AE621" s="2116"/>
    </row>
    <row r="622" spans="1:31" ht="24.95" customHeight="1" x14ac:dyDescent="0.2">
      <c r="A622" s="1766"/>
      <c r="B622" s="1995"/>
      <c r="C622" s="2004"/>
      <c r="D622" s="2004"/>
      <c r="E622" s="2004"/>
      <c r="F622" s="2004"/>
      <c r="G622" s="1985" t="s">
        <v>865</v>
      </c>
      <c r="H622" s="1982">
        <v>0.1</v>
      </c>
      <c r="I622" s="593" t="s">
        <v>600</v>
      </c>
      <c r="J622" s="457"/>
      <c r="K622" s="458"/>
      <c r="L622" s="459"/>
      <c r="M622" s="460"/>
      <c r="N622" s="458"/>
      <c r="O622" s="459"/>
      <c r="P622" s="460"/>
      <c r="Q622" s="458"/>
      <c r="R622" s="459">
        <v>1</v>
      </c>
      <c r="S622" s="460"/>
      <c r="T622" s="458"/>
      <c r="U622" s="461">
        <v>1</v>
      </c>
      <c r="V622" s="218">
        <f>SUM(J622:L622)*H622</f>
        <v>0</v>
      </c>
      <c r="W622" s="219">
        <f>SUM(M622:O622)*H622</f>
        <v>0</v>
      </c>
      <c r="X622" s="219">
        <f>SUM(P622:R622)*H622</f>
        <v>0.1</v>
      </c>
      <c r="Y622" s="219">
        <f>SUM(S622:U622)*H622</f>
        <v>0.1</v>
      </c>
      <c r="Z622" s="220">
        <f t="shared" si="9"/>
        <v>0.1</v>
      </c>
      <c r="AA622" s="2010"/>
      <c r="AB622" s="583" t="s">
        <v>555</v>
      </c>
      <c r="AC622" s="1789"/>
      <c r="AD622" s="2116"/>
      <c r="AE622" s="2116"/>
    </row>
    <row r="623" spans="1:31" ht="24.95" customHeight="1" x14ac:dyDescent="0.2">
      <c r="A623" s="1766"/>
      <c r="B623" s="1995"/>
      <c r="C623" s="2004"/>
      <c r="D623" s="2004"/>
      <c r="E623" s="2004"/>
      <c r="F623" s="2004"/>
      <c r="G623" s="1985"/>
      <c r="H623" s="1982"/>
      <c r="I623" s="248" t="s">
        <v>601</v>
      </c>
      <c r="J623" s="467"/>
      <c r="K623" s="468"/>
      <c r="L623" s="469"/>
      <c r="M623" s="470"/>
      <c r="N623" s="468"/>
      <c r="O623" s="469"/>
      <c r="P623" s="470"/>
      <c r="Q623" s="468"/>
      <c r="R623" s="469"/>
      <c r="S623" s="470"/>
      <c r="T623" s="468"/>
      <c r="U623" s="471"/>
      <c r="V623" s="249">
        <f>SUM(J623:L623)*H622</f>
        <v>0</v>
      </c>
      <c r="W623" s="250">
        <f>SUM(M623:O623)*H622</f>
        <v>0</v>
      </c>
      <c r="X623" s="250">
        <f>SUM(P623:R623)*H622</f>
        <v>0</v>
      </c>
      <c r="Y623" s="250">
        <f>SUM(S623:U623)*H622</f>
        <v>0</v>
      </c>
      <c r="Z623" s="251">
        <f t="shared" si="9"/>
        <v>0</v>
      </c>
      <c r="AA623" s="2010"/>
      <c r="AB623" s="583" t="s">
        <v>555</v>
      </c>
      <c r="AC623" s="1789"/>
      <c r="AD623" s="2116"/>
      <c r="AE623" s="2116"/>
    </row>
    <row r="624" spans="1:31" ht="24.95" customHeight="1" x14ac:dyDescent="0.2">
      <c r="A624" s="1766"/>
      <c r="B624" s="1995"/>
      <c r="C624" s="2004"/>
      <c r="D624" s="2004"/>
      <c r="E624" s="2004"/>
      <c r="F624" s="2004"/>
      <c r="G624" s="1985" t="s">
        <v>866</v>
      </c>
      <c r="H624" s="1982">
        <v>0.1</v>
      </c>
      <c r="I624" s="593" t="s">
        <v>600</v>
      </c>
      <c r="J624" s="457"/>
      <c r="K624" s="458"/>
      <c r="L624" s="459"/>
      <c r="M624" s="460"/>
      <c r="N624" s="458"/>
      <c r="O624" s="459"/>
      <c r="P624" s="460"/>
      <c r="Q624" s="458"/>
      <c r="R624" s="459">
        <v>1</v>
      </c>
      <c r="S624" s="460"/>
      <c r="T624" s="458"/>
      <c r="U624" s="461">
        <v>1</v>
      </c>
      <c r="V624" s="218">
        <f>SUM(J624:L624)*H624</f>
        <v>0</v>
      </c>
      <c r="W624" s="219">
        <f>SUM(M624:O624)*H624</f>
        <v>0</v>
      </c>
      <c r="X624" s="219">
        <f>SUM(P624:R624)*H624</f>
        <v>0.1</v>
      </c>
      <c r="Y624" s="219">
        <f>SUM(S624:U624)*H624</f>
        <v>0.1</v>
      </c>
      <c r="Z624" s="220">
        <f t="shared" si="9"/>
        <v>0.1</v>
      </c>
      <c r="AA624" s="2010"/>
      <c r="AB624" s="583" t="s">
        <v>555</v>
      </c>
      <c r="AC624" s="1789"/>
      <c r="AD624" s="2116"/>
      <c r="AE624" s="2116"/>
    </row>
    <row r="625" spans="1:31" ht="24.95" customHeight="1" thickBot="1" x14ac:dyDescent="0.25">
      <c r="A625" s="1766"/>
      <c r="B625" s="1995"/>
      <c r="C625" s="2004"/>
      <c r="D625" s="2004"/>
      <c r="E625" s="2004"/>
      <c r="F625" s="2011"/>
      <c r="G625" s="1986"/>
      <c r="H625" s="1987"/>
      <c r="I625" s="252" t="s">
        <v>601</v>
      </c>
      <c r="J625" s="472"/>
      <c r="K625" s="473"/>
      <c r="L625" s="474"/>
      <c r="M625" s="475"/>
      <c r="N625" s="473"/>
      <c r="O625" s="474"/>
      <c r="P625" s="475"/>
      <c r="Q625" s="473"/>
      <c r="R625" s="474"/>
      <c r="S625" s="475"/>
      <c r="T625" s="473"/>
      <c r="U625" s="476"/>
      <c r="V625" s="256">
        <f>SUM(J625:L625)*H624</f>
        <v>0</v>
      </c>
      <c r="W625" s="257">
        <f>SUM(M625:O625)*H624</f>
        <v>0</v>
      </c>
      <c r="X625" s="257">
        <f>SUM(P625:R625)*H624</f>
        <v>0</v>
      </c>
      <c r="Y625" s="257">
        <f>SUM(S625:U625)*H624</f>
        <v>0</v>
      </c>
      <c r="Z625" s="258">
        <f t="shared" si="9"/>
        <v>0</v>
      </c>
      <c r="AA625" s="2010"/>
      <c r="AB625" s="583" t="s">
        <v>555</v>
      </c>
      <c r="AC625" s="1797"/>
      <c r="AD625" s="2116"/>
      <c r="AE625" s="2116"/>
    </row>
    <row r="626" spans="1:31" ht="24.95" customHeight="1" x14ac:dyDescent="0.2">
      <c r="A626" s="1766"/>
      <c r="B626" s="1995"/>
      <c r="C626" s="2003" t="s">
        <v>79</v>
      </c>
      <c r="D626" s="2003" t="s">
        <v>80</v>
      </c>
      <c r="E626" s="2003" t="s">
        <v>90</v>
      </c>
      <c r="F626" s="2004" t="s">
        <v>91</v>
      </c>
      <c r="G626" s="1990" t="s">
        <v>867</v>
      </c>
      <c r="H626" s="1991">
        <v>0.4</v>
      </c>
      <c r="I626" s="593" t="s">
        <v>600</v>
      </c>
      <c r="J626" s="457"/>
      <c r="K626" s="458"/>
      <c r="L626" s="459">
        <v>1</v>
      </c>
      <c r="M626" s="460"/>
      <c r="N626" s="458"/>
      <c r="O626" s="459">
        <v>1</v>
      </c>
      <c r="P626" s="460"/>
      <c r="Q626" s="458"/>
      <c r="R626" s="459">
        <v>1</v>
      </c>
      <c r="S626" s="460"/>
      <c r="T626" s="458"/>
      <c r="U626" s="461">
        <v>1</v>
      </c>
      <c r="V626" s="218">
        <f>SUM(J626:L626)*H626</f>
        <v>0.4</v>
      </c>
      <c r="W626" s="219">
        <f>SUM(M626:O626)*H626</f>
        <v>0.4</v>
      </c>
      <c r="X626" s="219">
        <f>SUM(P626:R626)*H626</f>
        <v>0.4</v>
      </c>
      <c r="Y626" s="219">
        <f>SUM(S626:U626)*H626</f>
        <v>0.4</v>
      </c>
      <c r="Z626" s="220">
        <f t="shared" si="9"/>
        <v>0.4</v>
      </c>
      <c r="AA626" s="2010"/>
      <c r="AB626" s="583" t="s">
        <v>555</v>
      </c>
      <c r="AC626" s="1789">
        <v>85</v>
      </c>
      <c r="AD626" s="2116"/>
      <c r="AE626" s="2116"/>
    </row>
    <row r="627" spans="1:31" ht="24.95" customHeight="1" x14ac:dyDescent="0.2">
      <c r="A627" s="1766"/>
      <c r="B627" s="1995"/>
      <c r="C627" s="2004"/>
      <c r="D627" s="2004"/>
      <c r="E627" s="2004"/>
      <c r="F627" s="2004"/>
      <c r="G627" s="1985"/>
      <c r="H627" s="1982"/>
      <c r="I627" s="248" t="s">
        <v>601</v>
      </c>
      <c r="J627" s="467"/>
      <c r="K627" s="468"/>
      <c r="L627" s="469">
        <v>1</v>
      </c>
      <c r="M627" s="470"/>
      <c r="N627" s="468"/>
      <c r="O627" s="469"/>
      <c r="P627" s="470"/>
      <c r="Q627" s="468"/>
      <c r="R627" s="469"/>
      <c r="S627" s="470"/>
      <c r="T627" s="468"/>
      <c r="U627" s="471"/>
      <c r="V627" s="249">
        <f>SUM(J627:L627)*H626</f>
        <v>0.4</v>
      </c>
      <c r="W627" s="250">
        <f>SUM(M627:O627)*H626</f>
        <v>0</v>
      </c>
      <c r="X627" s="250">
        <f>SUM(P627:R627)*H626</f>
        <v>0</v>
      </c>
      <c r="Y627" s="250">
        <f>SUM(S627:U627)*H626</f>
        <v>0</v>
      </c>
      <c r="Z627" s="251">
        <f t="shared" si="9"/>
        <v>0.4</v>
      </c>
      <c r="AA627" s="2010"/>
      <c r="AB627" s="583" t="s">
        <v>555</v>
      </c>
      <c r="AC627" s="1789"/>
      <c r="AD627" s="2116"/>
      <c r="AE627" s="2116"/>
    </row>
    <row r="628" spans="1:31" ht="24.95" customHeight="1" x14ac:dyDescent="0.2">
      <c r="A628" s="1766"/>
      <c r="B628" s="1995"/>
      <c r="C628" s="2004"/>
      <c r="D628" s="2004"/>
      <c r="E628" s="2004"/>
      <c r="F628" s="2004"/>
      <c r="G628" s="1985" t="s">
        <v>868</v>
      </c>
      <c r="H628" s="1982">
        <v>0.2</v>
      </c>
      <c r="I628" s="593" t="s">
        <v>600</v>
      </c>
      <c r="J628" s="457"/>
      <c r="K628" s="458"/>
      <c r="L628" s="459"/>
      <c r="M628" s="460"/>
      <c r="N628" s="458"/>
      <c r="O628" s="459">
        <v>1</v>
      </c>
      <c r="P628" s="460"/>
      <c r="Q628" s="458"/>
      <c r="R628" s="459">
        <v>1</v>
      </c>
      <c r="S628" s="460"/>
      <c r="T628" s="458"/>
      <c r="U628" s="461">
        <v>1</v>
      </c>
      <c r="V628" s="218">
        <f>SUM(J628:L628)*H628</f>
        <v>0</v>
      </c>
      <c r="W628" s="219">
        <f>SUM(M628:O628)*H628</f>
        <v>0.2</v>
      </c>
      <c r="X628" s="219">
        <f>SUM(P628:R628)*H628</f>
        <v>0.2</v>
      </c>
      <c r="Y628" s="219">
        <f>SUM(S628:U628)*H628</f>
        <v>0.2</v>
      </c>
      <c r="Z628" s="220">
        <f t="shared" si="9"/>
        <v>0.2</v>
      </c>
      <c r="AA628" s="2010"/>
      <c r="AB628" s="583" t="s">
        <v>555</v>
      </c>
      <c r="AC628" s="1789"/>
      <c r="AD628" s="2116"/>
      <c r="AE628" s="2116"/>
    </row>
    <row r="629" spans="1:31" ht="24.95" customHeight="1" x14ac:dyDescent="0.2">
      <c r="A629" s="1766"/>
      <c r="B629" s="1995"/>
      <c r="C629" s="2004"/>
      <c r="D629" s="2004"/>
      <c r="E629" s="2004"/>
      <c r="F629" s="2004"/>
      <c r="G629" s="1985"/>
      <c r="H629" s="1982"/>
      <c r="I629" s="248" t="s">
        <v>601</v>
      </c>
      <c r="J629" s="467"/>
      <c r="K629" s="468"/>
      <c r="L629" s="469"/>
      <c r="M629" s="470"/>
      <c r="N629" s="468"/>
      <c r="O629" s="469"/>
      <c r="P629" s="470"/>
      <c r="Q629" s="468"/>
      <c r="R629" s="469"/>
      <c r="S629" s="470"/>
      <c r="T629" s="468"/>
      <c r="U629" s="471"/>
      <c r="V629" s="249">
        <f>SUM(J629:L629)*H628</f>
        <v>0</v>
      </c>
      <c r="W629" s="250">
        <f>SUM(M629:O629)*H628</f>
        <v>0</v>
      </c>
      <c r="X629" s="250">
        <f>SUM(P629:R629)*H628</f>
        <v>0</v>
      </c>
      <c r="Y629" s="250">
        <f>SUM(S629:U629)*H628</f>
        <v>0</v>
      </c>
      <c r="Z629" s="251">
        <f t="shared" si="9"/>
        <v>0</v>
      </c>
      <c r="AA629" s="2010"/>
      <c r="AB629" s="583" t="s">
        <v>555</v>
      </c>
      <c r="AC629" s="1789"/>
      <c r="AD629" s="2116"/>
      <c r="AE629" s="2116"/>
    </row>
    <row r="630" spans="1:31" ht="24.95" customHeight="1" x14ac:dyDescent="0.2">
      <c r="A630" s="1766"/>
      <c r="B630" s="1995"/>
      <c r="C630" s="2004"/>
      <c r="D630" s="2004"/>
      <c r="E630" s="2004"/>
      <c r="F630" s="2004"/>
      <c r="G630" s="1985" t="s">
        <v>869</v>
      </c>
      <c r="H630" s="1982">
        <v>0.2</v>
      </c>
      <c r="I630" s="593" t="s">
        <v>600</v>
      </c>
      <c r="J630" s="457"/>
      <c r="K630" s="458"/>
      <c r="L630" s="459"/>
      <c r="M630" s="460"/>
      <c r="N630" s="458"/>
      <c r="O630" s="459"/>
      <c r="P630" s="460"/>
      <c r="Q630" s="458"/>
      <c r="R630" s="459">
        <v>1</v>
      </c>
      <c r="S630" s="460"/>
      <c r="T630" s="458"/>
      <c r="U630" s="461">
        <v>1</v>
      </c>
      <c r="V630" s="218">
        <f>SUM(J630:L630)*H630</f>
        <v>0</v>
      </c>
      <c r="W630" s="219">
        <f>SUM(M630:O630)*H630</f>
        <v>0</v>
      </c>
      <c r="X630" s="219">
        <f>SUM(P630:R630)*H630</f>
        <v>0.2</v>
      </c>
      <c r="Y630" s="219">
        <f>SUM(S630:U630)*H630</f>
        <v>0.2</v>
      </c>
      <c r="Z630" s="220">
        <f t="shared" si="9"/>
        <v>0.2</v>
      </c>
      <c r="AA630" s="2010"/>
      <c r="AB630" s="583" t="s">
        <v>555</v>
      </c>
      <c r="AC630" s="1789"/>
      <c r="AD630" s="2116"/>
      <c r="AE630" s="2116"/>
    </row>
    <row r="631" spans="1:31" ht="24.95" customHeight="1" x14ac:dyDescent="0.2">
      <c r="A631" s="1766"/>
      <c r="B631" s="1995"/>
      <c r="C631" s="2004"/>
      <c r="D631" s="2004"/>
      <c r="E631" s="2004"/>
      <c r="F631" s="2004"/>
      <c r="G631" s="1985"/>
      <c r="H631" s="1982"/>
      <c r="I631" s="248" t="s">
        <v>601</v>
      </c>
      <c r="J631" s="467"/>
      <c r="K631" s="468"/>
      <c r="L631" s="469"/>
      <c r="M631" s="470"/>
      <c r="N631" s="468"/>
      <c r="O631" s="469"/>
      <c r="P631" s="470"/>
      <c r="Q631" s="468"/>
      <c r="R631" s="469"/>
      <c r="S631" s="470"/>
      <c r="T631" s="468"/>
      <c r="U631" s="471"/>
      <c r="V631" s="249">
        <f>SUM(J631:L631)*H630</f>
        <v>0</v>
      </c>
      <c r="W631" s="250">
        <f>SUM(M631:O631)*H630</f>
        <v>0</v>
      </c>
      <c r="X631" s="250">
        <f>SUM(P631:R631)*H630</f>
        <v>0</v>
      </c>
      <c r="Y631" s="250">
        <f>SUM(S631:U631)*H630</f>
        <v>0</v>
      </c>
      <c r="Z631" s="251">
        <f t="shared" si="9"/>
        <v>0</v>
      </c>
      <c r="AA631" s="2010"/>
      <c r="AB631" s="583" t="s">
        <v>555</v>
      </c>
      <c r="AC631" s="1789"/>
      <c r="AD631" s="2116"/>
      <c r="AE631" s="2116"/>
    </row>
    <row r="632" spans="1:31" ht="24.95" customHeight="1" x14ac:dyDescent="0.2">
      <c r="A632" s="1766"/>
      <c r="B632" s="1995"/>
      <c r="C632" s="2004"/>
      <c r="D632" s="2004"/>
      <c r="E632" s="2004"/>
      <c r="F632" s="2004"/>
      <c r="G632" s="1985" t="s">
        <v>870</v>
      </c>
      <c r="H632" s="1982">
        <v>0.2</v>
      </c>
      <c r="I632" s="593" t="s">
        <v>600</v>
      </c>
      <c r="J632" s="457"/>
      <c r="K632" s="458"/>
      <c r="L632" s="459"/>
      <c r="M632" s="460"/>
      <c r="N632" s="458"/>
      <c r="O632" s="459"/>
      <c r="P632" s="460"/>
      <c r="Q632" s="458"/>
      <c r="R632" s="459"/>
      <c r="S632" s="460"/>
      <c r="T632" s="458"/>
      <c r="U632" s="461">
        <v>1</v>
      </c>
      <c r="V632" s="218">
        <f>SUM(J632:L632)*H632</f>
        <v>0</v>
      </c>
      <c r="W632" s="219">
        <f>SUM(M632:O632)*H632</f>
        <v>0</v>
      </c>
      <c r="X632" s="219">
        <f>SUM(P632:R632)*H632</f>
        <v>0</v>
      </c>
      <c r="Y632" s="219">
        <f>SUM(S632:U632)*H632</f>
        <v>0.2</v>
      </c>
      <c r="Z632" s="220">
        <f t="shared" si="9"/>
        <v>0.2</v>
      </c>
      <c r="AA632" s="2010"/>
      <c r="AB632" s="583" t="s">
        <v>555</v>
      </c>
      <c r="AC632" s="1789"/>
      <c r="AD632" s="2116"/>
      <c r="AE632" s="2116"/>
    </row>
    <row r="633" spans="1:31" ht="24.95" customHeight="1" thickBot="1" x14ac:dyDescent="0.25">
      <c r="A633" s="1767"/>
      <c r="B633" s="1996"/>
      <c r="C633" s="2004"/>
      <c r="D633" s="2004"/>
      <c r="E633" s="2004"/>
      <c r="F633" s="2011"/>
      <c r="G633" s="1986"/>
      <c r="H633" s="1987"/>
      <c r="I633" s="252" t="s">
        <v>601</v>
      </c>
      <c r="J633" s="472"/>
      <c r="K633" s="473"/>
      <c r="L633" s="474"/>
      <c r="M633" s="475"/>
      <c r="N633" s="473"/>
      <c r="O633" s="474"/>
      <c r="P633" s="475"/>
      <c r="Q633" s="473"/>
      <c r="R633" s="474"/>
      <c r="S633" s="475"/>
      <c r="T633" s="473"/>
      <c r="U633" s="476"/>
      <c r="V633" s="256">
        <f>SUM(J633:L633)*H632</f>
        <v>0</v>
      </c>
      <c r="W633" s="257">
        <f>SUM(M633:O633)*H632</f>
        <v>0</v>
      </c>
      <c r="X633" s="257">
        <f>SUM(P633:R633)*H632</f>
        <v>0</v>
      </c>
      <c r="Y633" s="257">
        <f>SUM(S633:U633)*H632</f>
        <v>0</v>
      </c>
      <c r="Z633" s="258">
        <f t="shared" si="9"/>
        <v>0</v>
      </c>
      <c r="AA633" s="2010"/>
      <c r="AB633" s="583" t="s">
        <v>555</v>
      </c>
      <c r="AC633" s="1789"/>
      <c r="AD633" s="2116"/>
      <c r="AE633" s="2116"/>
    </row>
    <row r="634" spans="1:31" ht="24.95" customHeight="1" x14ac:dyDescent="0.2">
      <c r="A634" s="1707" t="s">
        <v>318</v>
      </c>
      <c r="B634" s="2018" t="s">
        <v>876</v>
      </c>
      <c r="C634" s="2020" t="s">
        <v>320</v>
      </c>
      <c r="D634" s="2022" t="s">
        <v>321</v>
      </c>
      <c r="E634" s="2022" t="s">
        <v>474</v>
      </c>
      <c r="F634" s="2021" t="s">
        <v>475</v>
      </c>
      <c r="G634" s="2012" t="s">
        <v>871</v>
      </c>
      <c r="H634" s="2014">
        <v>0.4</v>
      </c>
      <c r="I634" s="593" t="s">
        <v>600</v>
      </c>
      <c r="J634" s="457"/>
      <c r="K634" s="458"/>
      <c r="L634" s="459">
        <v>0.125</v>
      </c>
      <c r="M634" s="460"/>
      <c r="N634" s="458"/>
      <c r="O634" s="459">
        <v>0.375</v>
      </c>
      <c r="P634" s="460"/>
      <c r="Q634" s="458"/>
      <c r="R634" s="459">
        <v>0.75</v>
      </c>
      <c r="S634" s="460"/>
      <c r="T634" s="458"/>
      <c r="U634" s="461">
        <v>1</v>
      </c>
      <c r="V634" s="218">
        <f>SUM(J634:L634)*H634</f>
        <v>0.05</v>
      </c>
      <c r="W634" s="219">
        <f>SUM(M634:O634)*H634</f>
        <v>0.15000000000000002</v>
      </c>
      <c r="X634" s="219">
        <f>SUM(P634:R634)*H634</f>
        <v>0.30000000000000004</v>
      </c>
      <c r="Y634" s="219">
        <f>SUM(S634:U634)*H634</f>
        <v>0.4</v>
      </c>
      <c r="Z634" s="220">
        <f t="shared" si="9"/>
        <v>0.4</v>
      </c>
      <c r="AA634" s="2016" t="s">
        <v>477</v>
      </c>
      <c r="AB634" s="584" t="s">
        <v>554</v>
      </c>
      <c r="AC634" s="1854">
        <v>86</v>
      </c>
      <c r="AD634" s="2117" t="s">
        <v>1022</v>
      </c>
      <c r="AE634" s="2117" t="s">
        <v>1022</v>
      </c>
    </row>
    <row r="635" spans="1:31" ht="24.95" customHeight="1" x14ac:dyDescent="0.2">
      <c r="A635" s="1727"/>
      <c r="B635" s="2019"/>
      <c r="C635" s="2021"/>
      <c r="D635" s="2023"/>
      <c r="E635" s="2023"/>
      <c r="F635" s="2021"/>
      <c r="G635" s="2013"/>
      <c r="H635" s="2015"/>
      <c r="I635" s="248" t="s">
        <v>601</v>
      </c>
      <c r="J635" s="467"/>
      <c r="K635" s="468"/>
      <c r="L635" s="469">
        <v>0.125</v>
      </c>
      <c r="M635" s="470"/>
      <c r="N635" s="468"/>
      <c r="O635" s="469"/>
      <c r="P635" s="470"/>
      <c r="Q635" s="468"/>
      <c r="R635" s="469"/>
      <c r="S635" s="470"/>
      <c r="T635" s="468"/>
      <c r="U635" s="471"/>
      <c r="V635" s="249">
        <f>SUM(J635:L635)*H634</f>
        <v>0.05</v>
      </c>
      <c r="W635" s="250">
        <f>SUM(M635:O635)*H634</f>
        <v>0</v>
      </c>
      <c r="X635" s="250">
        <f>SUM(P635:R635)*H634</f>
        <v>0</v>
      </c>
      <c r="Y635" s="250">
        <f>SUM(S635:U635)*H634</f>
        <v>0</v>
      </c>
      <c r="Z635" s="251">
        <f t="shared" si="9"/>
        <v>0.05</v>
      </c>
      <c r="AA635" s="2017"/>
      <c r="AB635" s="585" t="s">
        <v>554</v>
      </c>
      <c r="AC635" s="1855"/>
      <c r="AD635" s="2118"/>
      <c r="AE635" s="2118"/>
    </row>
    <row r="636" spans="1:31" ht="24.95" customHeight="1" x14ac:dyDescent="0.2">
      <c r="A636" s="1727"/>
      <c r="B636" s="2019"/>
      <c r="C636" s="2021"/>
      <c r="D636" s="2023"/>
      <c r="E636" s="2023"/>
      <c r="F636" s="2021"/>
      <c r="G636" s="2013" t="s">
        <v>872</v>
      </c>
      <c r="H636" s="2015">
        <v>0.05</v>
      </c>
      <c r="I636" s="593" t="s">
        <v>600</v>
      </c>
      <c r="J636" s="457"/>
      <c r="K636" s="458"/>
      <c r="L636" s="459"/>
      <c r="M636" s="460"/>
      <c r="N636" s="458"/>
      <c r="O636" s="459">
        <v>1</v>
      </c>
      <c r="P636" s="460"/>
      <c r="Q636" s="458"/>
      <c r="R636" s="459">
        <v>1</v>
      </c>
      <c r="S636" s="460"/>
      <c r="T636" s="458"/>
      <c r="U636" s="461">
        <v>1</v>
      </c>
      <c r="V636" s="218">
        <f>SUM(J636:L636)*H636</f>
        <v>0</v>
      </c>
      <c r="W636" s="219">
        <f>SUM(M636:O636)*H636</f>
        <v>0.05</v>
      </c>
      <c r="X636" s="219">
        <f>SUM(P636:R636)*H636</f>
        <v>0.05</v>
      </c>
      <c r="Y636" s="219">
        <f>SUM(S636:U636)*H636</f>
        <v>0.05</v>
      </c>
      <c r="Z636" s="220">
        <f t="shared" si="9"/>
        <v>0.05</v>
      </c>
      <c r="AA636" s="2017"/>
      <c r="AB636" s="585" t="s">
        <v>554</v>
      </c>
      <c r="AC636" s="1855"/>
      <c r="AD636" s="2118"/>
      <c r="AE636" s="2118"/>
    </row>
    <row r="637" spans="1:31" ht="24.95" customHeight="1" x14ac:dyDescent="0.2">
      <c r="A637" s="1727"/>
      <c r="B637" s="2019"/>
      <c r="C637" s="2021"/>
      <c r="D637" s="2023"/>
      <c r="E637" s="2023"/>
      <c r="F637" s="2021"/>
      <c r="G637" s="2013"/>
      <c r="H637" s="2015"/>
      <c r="I637" s="248" t="s">
        <v>601</v>
      </c>
      <c r="J637" s="467"/>
      <c r="K637" s="468"/>
      <c r="L637" s="469"/>
      <c r="M637" s="470"/>
      <c r="N637" s="468"/>
      <c r="O637" s="469"/>
      <c r="P637" s="470"/>
      <c r="Q637" s="468"/>
      <c r="R637" s="469"/>
      <c r="S637" s="470"/>
      <c r="T637" s="468"/>
      <c r="U637" s="471"/>
      <c r="V637" s="249">
        <f>SUM(J637:L637)*H636</f>
        <v>0</v>
      </c>
      <c r="W637" s="250">
        <f>SUM(M637:O637)*H636</f>
        <v>0</v>
      </c>
      <c r="X637" s="250">
        <f>SUM(P637:R637)*H636</f>
        <v>0</v>
      </c>
      <c r="Y637" s="250">
        <f>SUM(S637:U637)*H636</f>
        <v>0</v>
      </c>
      <c r="Z637" s="251">
        <f t="shared" si="9"/>
        <v>0</v>
      </c>
      <c r="AA637" s="2017"/>
      <c r="AB637" s="585" t="s">
        <v>554</v>
      </c>
      <c r="AC637" s="1855"/>
      <c r="AD637" s="2118"/>
      <c r="AE637" s="2118"/>
    </row>
    <row r="638" spans="1:31" ht="24.95" customHeight="1" x14ac:dyDescent="0.2">
      <c r="A638" s="1727"/>
      <c r="B638" s="2019"/>
      <c r="C638" s="2021"/>
      <c r="D638" s="2023"/>
      <c r="E638" s="2023"/>
      <c r="F638" s="2021"/>
      <c r="G638" s="2013" t="s">
        <v>881</v>
      </c>
      <c r="H638" s="2015">
        <v>0.1</v>
      </c>
      <c r="I638" s="593" t="s">
        <v>600</v>
      </c>
      <c r="J638" s="457"/>
      <c r="K638" s="458"/>
      <c r="L638" s="459"/>
      <c r="M638" s="460"/>
      <c r="N638" s="458"/>
      <c r="O638" s="459">
        <v>1</v>
      </c>
      <c r="P638" s="460"/>
      <c r="Q638" s="458"/>
      <c r="R638" s="459">
        <v>1</v>
      </c>
      <c r="S638" s="460"/>
      <c r="T638" s="458"/>
      <c r="U638" s="461">
        <v>1</v>
      </c>
      <c r="V638" s="218">
        <f>SUM(J638:L638)*H638</f>
        <v>0</v>
      </c>
      <c r="W638" s="219">
        <f>SUM(M638:O638)*H638</f>
        <v>0.1</v>
      </c>
      <c r="X638" s="219">
        <f>SUM(P638:R638)*H638</f>
        <v>0.1</v>
      </c>
      <c r="Y638" s="219">
        <f>SUM(S638:U638)*H638</f>
        <v>0.1</v>
      </c>
      <c r="Z638" s="220">
        <f t="shared" si="9"/>
        <v>0.1</v>
      </c>
      <c r="AA638" s="2017"/>
      <c r="AB638" s="585" t="s">
        <v>554</v>
      </c>
      <c r="AC638" s="1855"/>
      <c r="AD638" s="2118"/>
      <c r="AE638" s="2118"/>
    </row>
    <row r="639" spans="1:31" ht="24.95" customHeight="1" x14ac:dyDescent="0.2">
      <c r="A639" s="1727"/>
      <c r="B639" s="2019"/>
      <c r="C639" s="2021"/>
      <c r="D639" s="2023"/>
      <c r="E639" s="2023"/>
      <c r="F639" s="2021"/>
      <c r="G639" s="2013"/>
      <c r="H639" s="2015"/>
      <c r="I639" s="248" t="s">
        <v>601</v>
      </c>
      <c r="J639" s="467"/>
      <c r="K639" s="468"/>
      <c r="L639" s="469"/>
      <c r="M639" s="470"/>
      <c r="N639" s="468"/>
      <c r="O639" s="469"/>
      <c r="P639" s="470"/>
      <c r="Q639" s="468"/>
      <c r="R639" s="469"/>
      <c r="S639" s="470"/>
      <c r="T639" s="468"/>
      <c r="U639" s="471"/>
      <c r="V639" s="249">
        <f>SUM(J639:L639)*H638</f>
        <v>0</v>
      </c>
      <c r="W639" s="250">
        <f>SUM(M639:O639)*H638</f>
        <v>0</v>
      </c>
      <c r="X639" s="250">
        <f>SUM(P639:R639)*H638</f>
        <v>0</v>
      </c>
      <c r="Y639" s="250">
        <f>SUM(S639:U639)*H638</f>
        <v>0</v>
      </c>
      <c r="Z639" s="251">
        <f t="shared" si="9"/>
        <v>0</v>
      </c>
      <c r="AA639" s="2017"/>
      <c r="AB639" s="585" t="s">
        <v>554</v>
      </c>
      <c r="AC639" s="1855"/>
      <c r="AD639" s="2118"/>
      <c r="AE639" s="2118"/>
    </row>
    <row r="640" spans="1:31" ht="24.95" customHeight="1" x14ac:dyDescent="0.2">
      <c r="A640" s="1727"/>
      <c r="B640" s="2019"/>
      <c r="C640" s="2021"/>
      <c r="D640" s="2023"/>
      <c r="E640" s="2023"/>
      <c r="F640" s="2021"/>
      <c r="G640" s="2013" t="s">
        <v>882</v>
      </c>
      <c r="H640" s="2015">
        <v>0.2</v>
      </c>
      <c r="I640" s="593" t="s">
        <v>600</v>
      </c>
      <c r="J640" s="457"/>
      <c r="K640" s="458"/>
      <c r="L640" s="459"/>
      <c r="M640" s="460"/>
      <c r="N640" s="458"/>
      <c r="O640" s="459">
        <v>0.25</v>
      </c>
      <c r="P640" s="460"/>
      <c r="Q640" s="458"/>
      <c r="R640" s="459">
        <v>0.75</v>
      </c>
      <c r="S640" s="460"/>
      <c r="T640" s="458"/>
      <c r="U640" s="461">
        <v>1</v>
      </c>
      <c r="V640" s="218">
        <f>SUM(J640:L640)*H640</f>
        <v>0</v>
      </c>
      <c r="W640" s="219">
        <f>SUM(M640:O640)*H640</f>
        <v>0.05</v>
      </c>
      <c r="X640" s="219">
        <f>SUM(P640:R640)*H640</f>
        <v>0.15000000000000002</v>
      </c>
      <c r="Y640" s="219">
        <f>SUM(S640:U640)*H640</f>
        <v>0.2</v>
      </c>
      <c r="Z640" s="220">
        <f t="shared" si="9"/>
        <v>0.2</v>
      </c>
      <c r="AA640" s="2017"/>
      <c r="AB640" s="585" t="s">
        <v>554</v>
      </c>
      <c r="AC640" s="1855"/>
      <c r="AD640" s="2118"/>
      <c r="AE640" s="2118"/>
    </row>
    <row r="641" spans="1:31" ht="24.95" customHeight="1" x14ac:dyDescent="0.2">
      <c r="A641" s="1727"/>
      <c r="B641" s="2019"/>
      <c r="C641" s="2021"/>
      <c r="D641" s="2023"/>
      <c r="E641" s="2023"/>
      <c r="F641" s="2021"/>
      <c r="G641" s="2013"/>
      <c r="H641" s="2015"/>
      <c r="I641" s="248" t="s">
        <v>601</v>
      </c>
      <c r="J641" s="467"/>
      <c r="K641" s="468"/>
      <c r="L641" s="469"/>
      <c r="M641" s="470"/>
      <c r="N641" s="468"/>
      <c r="O641" s="469"/>
      <c r="P641" s="470"/>
      <c r="Q641" s="468"/>
      <c r="R641" s="469"/>
      <c r="S641" s="470"/>
      <c r="T641" s="468"/>
      <c r="U641" s="471"/>
      <c r="V641" s="249">
        <f>SUM(J641:L641)*H640</f>
        <v>0</v>
      </c>
      <c r="W641" s="250">
        <f>SUM(M641:O641)*H640</f>
        <v>0</v>
      </c>
      <c r="X641" s="250">
        <f>SUM(P641:R641)*H640</f>
        <v>0</v>
      </c>
      <c r="Y641" s="250">
        <f>SUM(S641:U641)*H640</f>
        <v>0</v>
      </c>
      <c r="Z641" s="251">
        <f t="shared" si="9"/>
        <v>0</v>
      </c>
      <c r="AA641" s="2017"/>
      <c r="AB641" s="585" t="s">
        <v>554</v>
      </c>
      <c r="AC641" s="1855"/>
      <c r="AD641" s="2118"/>
      <c r="AE641" s="2118"/>
    </row>
    <row r="642" spans="1:31" ht="24.95" customHeight="1" x14ac:dyDescent="0.2">
      <c r="A642" s="1727"/>
      <c r="B642" s="2019"/>
      <c r="C642" s="2021"/>
      <c r="D642" s="2023"/>
      <c r="E642" s="2023"/>
      <c r="F642" s="2021"/>
      <c r="G642" s="2013" t="s">
        <v>883</v>
      </c>
      <c r="H642" s="2015">
        <v>0.1</v>
      </c>
      <c r="I642" s="593" t="s">
        <v>600</v>
      </c>
      <c r="J642" s="457"/>
      <c r="K642" s="458"/>
      <c r="L642" s="459"/>
      <c r="M642" s="460"/>
      <c r="N642" s="458"/>
      <c r="O642" s="459"/>
      <c r="P642" s="460"/>
      <c r="Q642" s="458"/>
      <c r="R642" s="459"/>
      <c r="S642" s="460"/>
      <c r="T642" s="458"/>
      <c r="U642" s="461">
        <v>1</v>
      </c>
      <c r="V642" s="218">
        <f>SUM(J642:L642)*H642</f>
        <v>0</v>
      </c>
      <c r="W642" s="219">
        <f>SUM(M642:O642)*H642</f>
        <v>0</v>
      </c>
      <c r="X642" s="219">
        <f>SUM(P642:R642)*H642</f>
        <v>0</v>
      </c>
      <c r="Y642" s="219">
        <f>SUM(S642:U642)*H642</f>
        <v>0.1</v>
      </c>
      <c r="Z642" s="220">
        <f t="shared" si="9"/>
        <v>0.1</v>
      </c>
      <c r="AA642" s="2017"/>
      <c r="AB642" s="585" t="s">
        <v>554</v>
      </c>
      <c r="AC642" s="1855"/>
      <c r="AD642" s="2118"/>
      <c r="AE642" s="2118"/>
    </row>
    <row r="643" spans="1:31" ht="24.95" customHeight="1" x14ac:dyDescent="0.2">
      <c r="A643" s="1727"/>
      <c r="B643" s="2019"/>
      <c r="C643" s="2021"/>
      <c r="D643" s="2023"/>
      <c r="E643" s="2023"/>
      <c r="F643" s="2021"/>
      <c r="G643" s="2013"/>
      <c r="H643" s="2015"/>
      <c r="I643" s="248" t="s">
        <v>601</v>
      </c>
      <c r="J643" s="467"/>
      <c r="K643" s="468"/>
      <c r="L643" s="469"/>
      <c r="M643" s="470"/>
      <c r="N643" s="468"/>
      <c r="O643" s="469"/>
      <c r="P643" s="470"/>
      <c r="Q643" s="468"/>
      <c r="R643" s="469"/>
      <c r="S643" s="470"/>
      <c r="T643" s="468"/>
      <c r="U643" s="471"/>
      <c r="V643" s="249">
        <f>SUM(J643:L643)*H642</f>
        <v>0</v>
      </c>
      <c r="W643" s="250">
        <f>SUM(M643:O643)*H642</f>
        <v>0</v>
      </c>
      <c r="X643" s="250">
        <f>SUM(P643:R643)*H642</f>
        <v>0</v>
      </c>
      <c r="Y643" s="250">
        <f>SUM(S643:U643)*H642</f>
        <v>0</v>
      </c>
      <c r="Z643" s="251">
        <f t="shared" si="9"/>
        <v>0</v>
      </c>
      <c r="AA643" s="2017"/>
      <c r="AB643" s="585" t="s">
        <v>554</v>
      </c>
      <c r="AC643" s="1855"/>
      <c r="AD643" s="2118"/>
      <c r="AE643" s="2118"/>
    </row>
    <row r="644" spans="1:31" ht="24.95" customHeight="1" x14ac:dyDescent="0.2">
      <c r="A644" s="1727"/>
      <c r="B644" s="2019"/>
      <c r="C644" s="2021"/>
      <c r="D644" s="2023"/>
      <c r="E644" s="2023"/>
      <c r="F644" s="2021"/>
      <c r="G644" s="2013" t="s">
        <v>884</v>
      </c>
      <c r="H644" s="2015">
        <v>0.1</v>
      </c>
      <c r="I644" s="593" t="s">
        <v>600</v>
      </c>
      <c r="J644" s="457"/>
      <c r="K644" s="458"/>
      <c r="L644" s="459"/>
      <c r="M644" s="460"/>
      <c r="N644" s="458"/>
      <c r="O644" s="459"/>
      <c r="P644" s="460"/>
      <c r="Q644" s="458"/>
      <c r="R644" s="459"/>
      <c r="S644" s="460"/>
      <c r="T644" s="458"/>
      <c r="U644" s="461">
        <v>1</v>
      </c>
      <c r="V644" s="218">
        <f>SUM(J644:L644)*H644</f>
        <v>0</v>
      </c>
      <c r="W644" s="219">
        <f>SUM(M644:O644)*H644</f>
        <v>0</v>
      </c>
      <c r="X644" s="219">
        <f>SUM(P644:R644)*H644</f>
        <v>0</v>
      </c>
      <c r="Y644" s="219">
        <f>SUM(S644:U644)*H644</f>
        <v>0.1</v>
      </c>
      <c r="Z644" s="220">
        <f t="shared" si="9"/>
        <v>0.1</v>
      </c>
      <c r="AA644" s="2017"/>
      <c r="AB644" s="585" t="s">
        <v>554</v>
      </c>
      <c r="AC644" s="1855"/>
      <c r="AD644" s="2118"/>
      <c r="AE644" s="2118"/>
    </row>
    <row r="645" spans="1:31" ht="24.95" customHeight="1" x14ac:dyDescent="0.2">
      <c r="A645" s="1727"/>
      <c r="B645" s="2019"/>
      <c r="C645" s="2021"/>
      <c r="D645" s="2023"/>
      <c r="E645" s="2023"/>
      <c r="F645" s="2021"/>
      <c r="G645" s="2013"/>
      <c r="H645" s="2015"/>
      <c r="I645" s="248" t="s">
        <v>601</v>
      </c>
      <c r="J645" s="467"/>
      <c r="K645" s="468"/>
      <c r="L645" s="469"/>
      <c r="M645" s="470"/>
      <c r="N645" s="468"/>
      <c r="O645" s="469"/>
      <c r="P645" s="470"/>
      <c r="Q645" s="468"/>
      <c r="R645" s="469"/>
      <c r="S645" s="470"/>
      <c r="T645" s="468"/>
      <c r="U645" s="471"/>
      <c r="V645" s="249">
        <f>SUM(J645:L645)*H644</f>
        <v>0</v>
      </c>
      <c r="W645" s="250">
        <f>SUM(M645:O645)*H644</f>
        <v>0</v>
      </c>
      <c r="X645" s="250">
        <f>SUM(P645:R645)*H644</f>
        <v>0</v>
      </c>
      <c r="Y645" s="250">
        <f>SUM(S645:U645)*H644</f>
        <v>0</v>
      </c>
      <c r="Z645" s="251">
        <f t="shared" ref="Z645:Z705" si="10">MAX(V645:Y645)</f>
        <v>0</v>
      </c>
      <c r="AA645" s="2017"/>
      <c r="AB645" s="585" t="s">
        <v>554</v>
      </c>
      <c r="AC645" s="1855"/>
      <c r="AD645" s="2118"/>
      <c r="AE645" s="2118"/>
    </row>
    <row r="646" spans="1:31" ht="24.95" customHeight="1" x14ac:dyDescent="0.2">
      <c r="A646" s="1727"/>
      <c r="B646" s="2019"/>
      <c r="C646" s="2021"/>
      <c r="D646" s="2023"/>
      <c r="E646" s="2023"/>
      <c r="F646" s="2021"/>
      <c r="G646" s="2013" t="s">
        <v>885</v>
      </c>
      <c r="H646" s="2015">
        <v>0.05</v>
      </c>
      <c r="I646" s="593" t="s">
        <v>600</v>
      </c>
      <c r="J646" s="457"/>
      <c r="K646" s="458"/>
      <c r="L646" s="459"/>
      <c r="M646" s="460"/>
      <c r="N646" s="458"/>
      <c r="O646" s="459">
        <v>0.2</v>
      </c>
      <c r="P646" s="460"/>
      <c r="Q646" s="458"/>
      <c r="R646" s="459">
        <v>0.6</v>
      </c>
      <c r="S646" s="460"/>
      <c r="T646" s="458"/>
      <c r="U646" s="461">
        <v>1</v>
      </c>
      <c r="V646" s="218">
        <f>SUM(J646:L646)*H646</f>
        <v>0</v>
      </c>
      <c r="W646" s="219">
        <f>SUM(M646:O646)*H646</f>
        <v>1.0000000000000002E-2</v>
      </c>
      <c r="X646" s="219">
        <f>SUM(P646:R646)*H646</f>
        <v>0.03</v>
      </c>
      <c r="Y646" s="219">
        <f>SUM(S646:U646)*H646</f>
        <v>0.05</v>
      </c>
      <c r="Z646" s="220">
        <f t="shared" si="10"/>
        <v>0.05</v>
      </c>
      <c r="AA646" s="2017"/>
      <c r="AB646" s="585" t="s">
        <v>554</v>
      </c>
      <c r="AC646" s="1855"/>
      <c r="AD646" s="2118"/>
      <c r="AE646" s="2118"/>
    </row>
    <row r="647" spans="1:31" ht="24.95" customHeight="1" thickBot="1" x14ac:dyDescent="0.25">
      <c r="A647" s="1727"/>
      <c r="B647" s="2019"/>
      <c r="C647" s="2021"/>
      <c r="D647" s="2023"/>
      <c r="E647" s="2023"/>
      <c r="F647" s="2021"/>
      <c r="G647" s="2024"/>
      <c r="H647" s="2025"/>
      <c r="I647" s="252" t="s">
        <v>601</v>
      </c>
      <c r="J647" s="472"/>
      <c r="K647" s="473"/>
      <c r="L647" s="474"/>
      <c r="M647" s="475"/>
      <c r="N647" s="473"/>
      <c r="O647" s="474"/>
      <c r="P647" s="475"/>
      <c r="Q647" s="473"/>
      <c r="R647" s="474"/>
      <c r="S647" s="475"/>
      <c r="T647" s="473"/>
      <c r="U647" s="476"/>
      <c r="V647" s="256">
        <f>SUM(J647:L647)*H646</f>
        <v>0</v>
      </c>
      <c r="W647" s="257">
        <f>SUM(M647:O647)*H646</f>
        <v>0</v>
      </c>
      <c r="X647" s="257">
        <f>SUM(P647:R647)*H646</f>
        <v>0</v>
      </c>
      <c r="Y647" s="257">
        <f>SUM(S647:U647)*H646</f>
        <v>0</v>
      </c>
      <c r="Z647" s="258">
        <f t="shared" si="10"/>
        <v>0</v>
      </c>
      <c r="AA647" s="2017"/>
      <c r="AB647" s="585" t="s">
        <v>554</v>
      </c>
      <c r="AC647" s="1855"/>
      <c r="AD647" s="2118"/>
      <c r="AE647" s="2118"/>
    </row>
    <row r="648" spans="1:31" ht="24.95" customHeight="1" x14ac:dyDescent="0.2">
      <c r="A648" s="1707" t="s">
        <v>322</v>
      </c>
      <c r="B648" s="2018" t="s">
        <v>877</v>
      </c>
      <c r="C648" s="2020" t="s">
        <v>478</v>
      </c>
      <c r="D648" s="2022" t="s">
        <v>410</v>
      </c>
      <c r="E648" s="2022" t="s">
        <v>323</v>
      </c>
      <c r="F648" s="2020" t="s">
        <v>479</v>
      </c>
      <c r="G648" s="2012" t="s">
        <v>886</v>
      </c>
      <c r="H648" s="2014">
        <v>0.1</v>
      </c>
      <c r="I648" s="593" t="s">
        <v>600</v>
      </c>
      <c r="J648" s="457"/>
      <c r="K648" s="458"/>
      <c r="L648" s="459">
        <v>0.5</v>
      </c>
      <c r="M648" s="460"/>
      <c r="N648" s="458"/>
      <c r="O648" s="459">
        <v>1</v>
      </c>
      <c r="P648" s="460"/>
      <c r="Q648" s="458"/>
      <c r="R648" s="459">
        <v>1</v>
      </c>
      <c r="S648" s="460"/>
      <c r="T648" s="458"/>
      <c r="U648" s="461">
        <v>1</v>
      </c>
      <c r="V648" s="218">
        <f>SUM(J648:L648)*H648</f>
        <v>0.05</v>
      </c>
      <c r="W648" s="219">
        <f>SUM(M648:O648)*H648</f>
        <v>0.1</v>
      </c>
      <c r="X648" s="219">
        <f>SUM(P648:R648)*H648</f>
        <v>0.1</v>
      </c>
      <c r="Y648" s="219">
        <f>SUM(S648:U648)*H648</f>
        <v>0.1</v>
      </c>
      <c r="Z648" s="220">
        <f t="shared" si="10"/>
        <v>0.1</v>
      </c>
      <c r="AA648" s="2017"/>
      <c r="AB648" s="585" t="s">
        <v>554</v>
      </c>
      <c r="AC648" s="1796">
        <v>87</v>
      </c>
      <c r="AD648" s="2118"/>
      <c r="AE648" s="2118"/>
    </row>
    <row r="649" spans="1:31" ht="24.95" customHeight="1" x14ac:dyDescent="0.2">
      <c r="A649" s="1727"/>
      <c r="B649" s="2019"/>
      <c r="C649" s="2021"/>
      <c r="D649" s="2023"/>
      <c r="E649" s="2023"/>
      <c r="F649" s="2021"/>
      <c r="G649" s="2013"/>
      <c r="H649" s="2015"/>
      <c r="I649" s="248" t="s">
        <v>601</v>
      </c>
      <c r="J649" s="467"/>
      <c r="K649" s="468"/>
      <c r="L649" s="469">
        <v>0.5</v>
      </c>
      <c r="M649" s="470"/>
      <c r="N649" s="468"/>
      <c r="O649" s="469"/>
      <c r="P649" s="470"/>
      <c r="Q649" s="468"/>
      <c r="R649" s="469"/>
      <c r="S649" s="470"/>
      <c r="T649" s="468"/>
      <c r="U649" s="471"/>
      <c r="V649" s="249">
        <f>SUM(J649:L649)*H648</f>
        <v>0.05</v>
      </c>
      <c r="W649" s="250">
        <f>SUM(M649:O649)*H648</f>
        <v>0</v>
      </c>
      <c r="X649" s="250">
        <f>SUM(P649:R649)*H648</f>
        <v>0</v>
      </c>
      <c r="Y649" s="250">
        <f>SUM(S649:U649)*H648</f>
        <v>0</v>
      </c>
      <c r="Z649" s="251">
        <f t="shared" si="10"/>
        <v>0.05</v>
      </c>
      <c r="AA649" s="2017"/>
      <c r="AB649" s="585" t="s">
        <v>554</v>
      </c>
      <c r="AC649" s="1789"/>
      <c r="AD649" s="2118"/>
      <c r="AE649" s="2118"/>
    </row>
    <row r="650" spans="1:31" ht="24.95" customHeight="1" x14ac:dyDescent="0.2">
      <c r="A650" s="1727"/>
      <c r="B650" s="2019"/>
      <c r="C650" s="2021"/>
      <c r="D650" s="2023"/>
      <c r="E650" s="2023"/>
      <c r="F650" s="2021"/>
      <c r="G650" s="2013" t="s">
        <v>887</v>
      </c>
      <c r="H650" s="2015">
        <v>0.15</v>
      </c>
      <c r="I650" s="593" t="s">
        <v>600</v>
      </c>
      <c r="J650" s="457"/>
      <c r="K650" s="458"/>
      <c r="L650" s="459"/>
      <c r="M650" s="460"/>
      <c r="N650" s="458"/>
      <c r="O650" s="459">
        <v>1</v>
      </c>
      <c r="P650" s="460"/>
      <c r="Q650" s="458"/>
      <c r="R650" s="459">
        <v>1</v>
      </c>
      <c r="S650" s="460"/>
      <c r="T650" s="458"/>
      <c r="U650" s="461">
        <v>1</v>
      </c>
      <c r="V650" s="218">
        <f>SUM(J650:L650)*H650</f>
        <v>0</v>
      </c>
      <c r="W650" s="219">
        <f>SUM(M650:O650)*H650</f>
        <v>0.15</v>
      </c>
      <c r="X650" s="219">
        <f>SUM(P650:R650)*H650</f>
        <v>0.15</v>
      </c>
      <c r="Y650" s="219">
        <f>SUM(S650:U650)*H650</f>
        <v>0.15</v>
      </c>
      <c r="Z650" s="220">
        <f t="shared" si="10"/>
        <v>0.15</v>
      </c>
      <c r="AA650" s="2017"/>
      <c r="AB650" s="585" t="s">
        <v>554</v>
      </c>
      <c r="AC650" s="1789"/>
      <c r="AD650" s="2118"/>
      <c r="AE650" s="2118"/>
    </row>
    <row r="651" spans="1:31" ht="24.95" customHeight="1" x14ac:dyDescent="0.2">
      <c r="A651" s="1727"/>
      <c r="B651" s="2019"/>
      <c r="C651" s="2021"/>
      <c r="D651" s="2023"/>
      <c r="E651" s="2023"/>
      <c r="F651" s="2021"/>
      <c r="G651" s="2013"/>
      <c r="H651" s="2015"/>
      <c r="I651" s="248" t="s">
        <v>601</v>
      </c>
      <c r="J651" s="467"/>
      <c r="K651" s="468"/>
      <c r="L651" s="469"/>
      <c r="M651" s="470"/>
      <c r="N651" s="468"/>
      <c r="O651" s="469"/>
      <c r="P651" s="470"/>
      <c r="Q651" s="468"/>
      <c r="R651" s="469"/>
      <c r="S651" s="470"/>
      <c r="T651" s="468"/>
      <c r="U651" s="471"/>
      <c r="V651" s="249">
        <f>SUM(J651:L651)*H650</f>
        <v>0</v>
      </c>
      <c r="W651" s="250">
        <f>SUM(M651:O651)*H650</f>
        <v>0</v>
      </c>
      <c r="X651" s="250">
        <f>SUM(P651:R651)*H650</f>
        <v>0</v>
      </c>
      <c r="Y651" s="250">
        <f>SUM(S651:U651)*H650</f>
        <v>0</v>
      </c>
      <c r="Z651" s="251">
        <f t="shared" si="10"/>
        <v>0</v>
      </c>
      <c r="AA651" s="2017"/>
      <c r="AB651" s="585" t="s">
        <v>554</v>
      </c>
      <c r="AC651" s="1789"/>
      <c r="AD651" s="2118"/>
      <c r="AE651" s="2118"/>
    </row>
    <row r="652" spans="1:31" ht="24.95" customHeight="1" x14ac:dyDescent="0.2">
      <c r="A652" s="1727"/>
      <c r="B652" s="2019"/>
      <c r="C652" s="2021"/>
      <c r="D652" s="2023"/>
      <c r="E652" s="2023"/>
      <c r="F652" s="2021"/>
      <c r="G652" s="2013" t="s">
        <v>888</v>
      </c>
      <c r="H652" s="2015">
        <v>0.13750000000000001</v>
      </c>
      <c r="I652" s="593" t="s">
        <v>600</v>
      </c>
      <c r="J652" s="457"/>
      <c r="K652" s="458"/>
      <c r="L652" s="459"/>
      <c r="M652" s="460"/>
      <c r="N652" s="458"/>
      <c r="O652" s="459"/>
      <c r="P652" s="460"/>
      <c r="Q652" s="458"/>
      <c r="R652" s="459">
        <v>0.2727</v>
      </c>
      <c r="S652" s="460"/>
      <c r="T652" s="458"/>
      <c r="U652" s="461">
        <v>1</v>
      </c>
      <c r="V652" s="218">
        <f>SUM(J652:L652)*H652</f>
        <v>0</v>
      </c>
      <c r="W652" s="219">
        <f>SUM(M652:O652)*H652</f>
        <v>0</v>
      </c>
      <c r="X652" s="219">
        <f>SUM(P652:R652)*H652</f>
        <v>3.7496250000000002E-2</v>
      </c>
      <c r="Y652" s="219">
        <f>SUM(S652:U652)*H652</f>
        <v>0.13750000000000001</v>
      </c>
      <c r="Z652" s="220">
        <f t="shared" si="10"/>
        <v>0.13750000000000001</v>
      </c>
      <c r="AA652" s="2017"/>
      <c r="AB652" s="585" t="s">
        <v>554</v>
      </c>
      <c r="AC652" s="1789"/>
      <c r="AD652" s="2118"/>
      <c r="AE652" s="2118"/>
    </row>
    <row r="653" spans="1:31" ht="24.95" customHeight="1" x14ac:dyDescent="0.2">
      <c r="A653" s="1727"/>
      <c r="B653" s="2019"/>
      <c r="C653" s="2021"/>
      <c r="D653" s="2023"/>
      <c r="E653" s="2023"/>
      <c r="F653" s="2021"/>
      <c r="G653" s="2013"/>
      <c r="H653" s="2015"/>
      <c r="I653" s="248" t="s">
        <v>601</v>
      </c>
      <c r="J653" s="467"/>
      <c r="K653" s="468"/>
      <c r="L653" s="469"/>
      <c r="M653" s="470"/>
      <c r="N653" s="468"/>
      <c r="O653" s="469"/>
      <c r="P653" s="470"/>
      <c r="Q653" s="468"/>
      <c r="R653" s="469"/>
      <c r="S653" s="470"/>
      <c r="T653" s="468"/>
      <c r="U653" s="471"/>
      <c r="V653" s="249">
        <f>SUM(J653:L653)*H652</f>
        <v>0</v>
      </c>
      <c r="W653" s="250">
        <f>SUM(M653:O653)*H652</f>
        <v>0</v>
      </c>
      <c r="X653" s="250">
        <f>SUM(P653:R653)*H652</f>
        <v>0</v>
      </c>
      <c r="Y653" s="250">
        <f>SUM(S653:U653)*H652</f>
        <v>0</v>
      </c>
      <c r="Z653" s="251">
        <f t="shared" si="10"/>
        <v>0</v>
      </c>
      <c r="AA653" s="2017"/>
      <c r="AB653" s="585" t="s">
        <v>554</v>
      </c>
      <c r="AC653" s="1789"/>
      <c r="AD653" s="2118"/>
      <c r="AE653" s="2118"/>
    </row>
    <row r="654" spans="1:31" ht="24.95" customHeight="1" x14ac:dyDescent="0.2">
      <c r="A654" s="1727"/>
      <c r="B654" s="2019"/>
      <c r="C654" s="2021"/>
      <c r="D654" s="2023"/>
      <c r="E654" s="2023"/>
      <c r="F654" s="2021"/>
      <c r="G654" s="2013" t="s">
        <v>889</v>
      </c>
      <c r="H654" s="2015">
        <v>0.13750000000000001</v>
      </c>
      <c r="I654" s="593" t="s">
        <v>600</v>
      </c>
      <c r="J654" s="457"/>
      <c r="K654" s="458"/>
      <c r="L654" s="459"/>
      <c r="M654" s="460"/>
      <c r="N654" s="458"/>
      <c r="O654" s="459"/>
      <c r="P654" s="460"/>
      <c r="Q654" s="458"/>
      <c r="R654" s="459">
        <v>0.2727</v>
      </c>
      <c r="S654" s="460"/>
      <c r="T654" s="458"/>
      <c r="U654" s="461">
        <v>1</v>
      </c>
      <c r="V654" s="218">
        <f>SUM(J654:L654)*H654</f>
        <v>0</v>
      </c>
      <c r="W654" s="219">
        <f>SUM(M654:O654)*H654</f>
        <v>0</v>
      </c>
      <c r="X654" s="219">
        <f>SUM(P654:R654)*H654</f>
        <v>3.7496250000000002E-2</v>
      </c>
      <c r="Y654" s="219">
        <f>SUM(S654:U654)*H654</f>
        <v>0.13750000000000001</v>
      </c>
      <c r="Z654" s="220">
        <f t="shared" si="10"/>
        <v>0.13750000000000001</v>
      </c>
      <c r="AA654" s="2017"/>
      <c r="AB654" s="585" t="s">
        <v>554</v>
      </c>
      <c r="AC654" s="1789"/>
      <c r="AD654" s="2118"/>
      <c r="AE654" s="2118"/>
    </row>
    <row r="655" spans="1:31" ht="24.95" customHeight="1" x14ac:dyDescent="0.2">
      <c r="A655" s="1727"/>
      <c r="B655" s="2019"/>
      <c r="C655" s="2021"/>
      <c r="D655" s="2023"/>
      <c r="E655" s="2023"/>
      <c r="F655" s="2021"/>
      <c r="G655" s="2013"/>
      <c r="H655" s="2015"/>
      <c r="I655" s="248" t="s">
        <v>601</v>
      </c>
      <c r="J655" s="467"/>
      <c r="K655" s="468"/>
      <c r="L655" s="469"/>
      <c r="M655" s="470"/>
      <c r="N655" s="468"/>
      <c r="O655" s="469"/>
      <c r="P655" s="470"/>
      <c r="Q655" s="468"/>
      <c r="R655" s="469"/>
      <c r="S655" s="470"/>
      <c r="T655" s="468"/>
      <c r="U655" s="471"/>
      <c r="V655" s="249">
        <f>SUM(J655:L655)*H654</f>
        <v>0</v>
      </c>
      <c r="W655" s="250">
        <f>SUM(M655:O655)*H654</f>
        <v>0</v>
      </c>
      <c r="X655" s="250">
        <f>SUM(P655:R655)*H654</f>
        <v>0</v>
      </c>
      <c r="Y655" s="250">
        <f>SUM(S655:U655)*H654</f>
        <v>0</v>
      </c>
      <c r="Z655" s="251">
        <f t="shared" si="10"/>
        <v>0</v>
      </c>
      <c r="AA655" s="2017"/>
      <c r="AB655" s="585" t="s">
        <v>554</v>
      </c>
      <c r="AC655" s="1789"/>
      <c r="AD655" s="2118"/>
      <c r="AE655" s="2118"/>
    </row>
    <row r="656" spans="1:31" ht="24.95" customHeight="1" x14ac:dyDescent="0.2">
      <c r="A656" s="1727"/>
      <c r="B656" s="2019"/>
      <c r="C656" s="2021"/>
      <c r="D656" s="2023"/>
      <c r="E656" s="2023"/>
      <c r="F656" s="2021"/>
      <c r="G656" s="2013" t="s">
        <v>890</v>
      </c>
      <c r="H656" s="2015">
        <v>0.13750000000000001</v>
      </c>
      <c r="I656" s="593" t="s">
        <v>600</v>
      </c>
      <c r="J656" s="457"/>
      <c r="K656" s="458"/>
      <c r="L656" s="459"/>
      <c r="M656" s="460"/>
      <c r="N656" s="458"/>
      <c r="O656" s="459"/>
      <c r="P656" s="460"/>
      <c r="Q656" s="458"/>
      <c r="R656" s="459">
        <v>0.2727</v>
      </c>
      <c r="S656" s="460"/>
      <c r="T656" s="458"/>
      <c r="U656" s="461">
        <v>1</v>
      </c>
      <c r="V656" s="218">
        <f>SUM(J656:L656)*H656</f>
        <v>0</v>
      </c>
      <c r="W656" s="219">
        <f>SUM(M656:O656)*H656</f>
        <v>0</v>
      </c>
      <c r="X656" s="219">
        <f>SUM(P656:R656)*H656</f>
        <v>3.7496250000000002E-2</v>
      </c>
      <c r="Y656" s="219">
        <f>SUM(S656:U656)*H656</f>
        <v>0.13750000000000001</v>
      </c>
      <c r="Z656" s="220">
        <f t="shared" si="10"/>
        <v>0.13750000000000001</v>
      </c>
      <c r="AA656" s="2017"/>
      <c r="AB656" s="585" t="s">
        <v>554</v>
      </c>
      <c r="AC656" s="1789"/>
      <c r="AD656" s="2118"/>
      <c r="AE656" s="2118"/>
    </row>
    <row r="657" spans="1:31" ht="24.95" customHeight="1" x14ac:dyDescent="0.2">
      <c r="A657" s="1727"/>
      <c r="B657" s="2019"/>
      <c r="C657" s="2021"/>
      <c r="D657" s="2023"/>
      <c r="E657" s="2023"/>
      <c r="F657" s="2021"/>
      <c r="G657" s="2013"/>
      <c r="H657" s="2015"/>
      <c r="I657" s="248" t="s">
        <v>601</v>
      </c>
      <c r="J657" s="467"/>
      <c r="K657" s="468"/>
      <c r="L657" s="469"/>
      <c r="M657" s="470"/>
      <c r="N657" s="468"/>
      <c r="O657" s="469"/>
      <c r="P657" s="470"/>
      <c r="Q657" s="468"/>
      <c r="R657" s="469"/>
      <c r="S657" s="470"/>
      <c r="T657" s="468"/>
      <c r="U657" s="471"/>
      <c r="V657" s="249">
        <f>SUM(J657:L657)*H656</f>
        <v>0</v>
      </c>
      <c r="W657" s="250">
        <f>SUM(M657:O657)*H656</f>
        <v>0</v>
      </c>
      <c r="X657" s="250">
        <f>SUM(P657:R657)*H656</f>
        <v>0</v>
      </c>
      <c r="Y657" s="250">
        <f>SUM(S657:U657)*H656</f>
        <v>0</v>
      </c>
      <c r="Z657" s="251">
        <f t="shared" si="10"/>
        <v>0</v>
      </c>
      <c r="AA657" s="2017"/>
      <c r="AB657" s="585" t="s">
        <v>554</v>
      </c>
      <c r="AC657" s="1789"/>
      <c r="AD657" s="2118"/>
      <c r="AE657" s="2118"/>
    </row>
    <row r="658" spans="1:31" ht="24.95" customHeight="1" x14ac:dyDescent="0.2">
      <c r="A658" s="1727"/>
      <c r="B658" s="2019"/>
      <c r="C658" s="2021"/>
      <c r="D658" s="2023"/>
      <c r="E658" s="2023"/>
      <c r="F658" s="2021"/>
      <c r="G658" s="2013" t="s">
        <v>891</v>
      </c>
      <c r="H658" s="2015">
        <v>0.13750000000000001</v>
      </c>
      <c r="I658" s="593" t="s">
        <v>600</v>
      </c>
      <c r="J658" s="457"/>
      <c r="K658" s="458"/>
      <c r="L658" s="459"/>
      <c r="M658" s="460"/>
      <c r="N658" s="458"/>
      <c r="O658" s="459"/>
      <c r="P658" s="460"/>
      <c r="Q658" s="458"/>
      <c r="R658" s="459">
        <v>0.2727</v>
      </c>
      <c r="S658" s="460"/>
      <c r="T658" s="458"/>
      <c r="U658" s="461">
        <v>1</v>
      </c>
      <c r="V658" s="218">
        <f>SUM(J658:L658)*H658</f>
        <v>0</v>
      </c>
      <c r="W658" s="219">
        <f>SUM(M658:O658)*H658</f>
        <v>0</v>
      </c>
      <c r="X658" s="219">
        <f>SUM(P658:R658)*H658</f>
        <v>3.7496250000000002E-2</v>
      </c>
      <c r="Y658" s="219">
        <f>SUM(S658:U658)*H658</f>
        <v>0.13750000000000001</v>
      </c>
      <c r="Z658" s="220">
        <f t="shared" si="10"/>
        <v>0.13750000000000001</v>
      </c>
      <c r="AA658" s="2017"/>
      <c r="AB658" s="585" t="s">
        <v>554</v>
      </c>
      <c r="AC658" s="1789"/>
      <c r="AD658" s="2118"/>
      <c r="AE658" s="2118"/>
    </row>
    <row r="659" spans="1:31" ht="24.95" customHeight="1" x14ac:dyDescent="0.2">
      <c r="A659" s="1727"/>
      <c r="B659" s="2019"/>
      <c r="C659" s="2021"/>
      <c r="D659" s="2023"/>
      <c r="E659" s="2023"/>
      <c r="F659" s="2021"/>
      <c r="G659" s="2013"/>
      <c r="H659" s="2015"/>
      <c r="I659" s="248" t="s">
        <v>601</v>
      </c>
      <c r="J659" s="467"/>
      <c r="K659" s="468"/>
      <c r="L659" s="469"/>
      <c r="M659" s="470"/>
      <c r="N659" s="468"/>
      <c r="O659" s="469"/>
      <c r="P659" s="470"/>
      <c r="Q659" s="468"/>
      <c r="R659" s="469"/>
      <c r="S659" s="470"/>
      <c r="T659" s="468"/>
      <c r="U659" s="471"/>
      <c r="V659" s="249">
        <f>SUM(J659:L659)*H658</f>
        <v>0</v>
      </c>
      <c r="W659" s="250">
        <f>SUM(M659:O659)*H658</f>
        <v>0</v>
      </c>
      <c r="X659" s="250">
        <f>SUM(P659:R659)*H658</f>
        <v>0</v>
      </c>
      <c r="Y659" s="250">
        <f>SUM(S659:U659)*H658</f>
        <v>0</v>
      </c>
      <c r="Z659" s="251">
        <f t="shared" si="10"/>
        <v>0</v>
      </c>
      <c r="AA659" s="2017"/>
      <c r="AB659" s="585" t="s">
        <v>554</v>
      </c>
      <c r="AC659" s="1789"/>
      <c r="AD659" s="2118"/>
      <c r="AE659" s="2118"/>
    </row>
    <row r="660" spans="1:31" ht="24.95" customHeight="1" x14ac:dyDescent="0.2">
      <c r="A660" s="1727"/>
      <c r="B660" s="2019"/>
      <c r="C660" s="2021"/>
      <c r="D660" s="2023"/>
      <c r="E660" s="2023"/>
      <c r="F660" s="2021"/>
      <c r="G660" s="2013" t="s">
        <v>892</v>
      </c>
      <c r="H660" s="2015">
        <v>0.2</v>
      </c>
      <c r="I660" s="593" t="s">
        <v>600</v>
      </c>
      <c r="J660" s="457"/>
      <c r="K660" s="458"/>
      <c r="L660" s="459"/>
      <c r="M660" s="460"/>
      <c r="N660" s="458"/>
      <c r="O660" s="459"/>
      <c r="P660" s="460"/>
      <c r="Q660" s="458"/>
      <c r="R660" s="459"/>
      <c r="S660" s="460"/>
      <c r="T660" s="458"/>
      <c r="U660" s="461">
        <v>1</v>
      </c>
      <c r="V660" s="218">
        <f>SUM(J660:L660)*H660</f>
        <v>0</v>
      </c>
      <c r="W660" s="219">
        <f>SUM(M660:O660)*H660</f>
        <v>0</v>
      </c>
      <c r="X660" s="219">
        <f>SUM(P660:R660)*H660</f>
        <v>0</v>
      </c>
      <c r="Y660" s="219">
        <f>SUM(S660:U660)*H660</f>
        <v>0.2</v>
      </c>
      <c r="Z660" s="220">
        <f t="shared" si="10"/>
        <v>0.2</v>
      </c>
      <c r="AA660" s="2017"/>
      <c r="AB660" s="585" t="s">
        <v>554</v>
      </c>
      <c r="AC660" s="1789"/>
      <c r="AD660" s="2118"/>
      <c r="AE660" s="2118"/>
    </row>
    <row r="661" spans="1:31" ht="24.95" customHeight="1" thickBot="1" x14ac:dyDescent="0.25">
      <c r="A661" s="1727"/>
      <c r="B661" s="2019"/>
      <c r="C661" s="2021"/>
      <c r="D661" s="2023"/>
      <c r="E661" s="2023"/>
      <c r="F661" s="2021"/>
      <c r="G661" s="2024"/>
      <c r="H661" s="2025"/>
      <c r="I661" s="252" t="s">
        <v>601</v>
      </c>
      <c r="J661" s="472"/>
      <c r="K661" s="473"/>
      <c r="L661" s="474"/>
      <c r="M661" s="475"/>
      <c r="N661" s="473"/>
      <c r="O661" s="474"/>
      <c r="P661" s="475"/>
      <c r="Q661" s="473"/>
      <c r="R661" s="474"/>
      <c r="S661" s="475"/>
      <c r="T661" s="473"/>
      <c r="U661" s="476"/>
      <c r="V661" s="256">
        <f>SUM(J661:L661)*H660</f>
        <v>0</v>
      </c>
      <c r="W661" s="257">
        <f>SUM(M661:O661)*H660</f>
        <v>0</v>
      </c>
      <c r="X661" s="257">
        <f>SUM(P661:R661)*H660</f>
        <v>0</v>
      </c>
      <c r="Y661" s="257">
        <f>SUM(S661:U661)*H660</f>
        <v>0</v>
      </c>
      <c r="Z661" s="258">
        <f t="shared" si="10"/>
        <v>0</v>
      </c>
      <c r="AA661" s="2017"/>
      <c r="AB661" s="585" t="s">
        <v>554</v>
      </c>
      <c r="AC661" s="1789"/>
      <c r="AD661" s="2118"/>
      <c r="AE661" s="2118"/>
    </row>
    <row r="662" spans="1:31" ht="24.95" customHeight="1" x14ac:dyDescent="0.2">
      <c r="A662" s="2028" t="s">
        <v>324</v>
      </c>
      <c r="B662" s="2026" t="s">
        <v>878</v>
      </c>
      <c r="C662" s="2026" t="s">
        <v>326</v>
      </c>
      <c r="D662" s="2030" t="s">
        <v>411</v>
      </c>
      <c r="E662" s="2030" t="s">
        <v>327</v>
      </c>
      <c r="F662" s="2026" t="s">
        <v>328</v>
      </c>
      <c r="G662" s="2012" t="s">
        <v>893</v>
      </c>
      <c r="H662" s="2014">
        <v>0.2</v>
      </c>
      <c r="I662" s="593" t="s">
        <v>600</v>
      </c>
      <c r="J662" s="457"/>
      <c r="K662" s="458"/>
      <c r="L662" s="459"/>
      <c r="M662" s="460"/>
      <c r="N662" s="458"/>
      <c r="O662" s="459"/>
      <c r="P662" s="460"/>
      <c r="Q662" s="458"/>
      <c r="R662" s="459"/>
      <c r="S662" s="460"/>
      <c r="T662" s="458"/>
      <c r="U662" s="461">
        <v>1</v>
      </c>
      <c r="V662" s="218">
        <f>SUM(J662:L662)*H662</f>
        <v>0</v>
      </c>
      <c r="W662" s="219">
        <f>SUM(M662:O662)*H662</f>
        <v>0</v>
      </c>
      <c r="X662" s="219">
        <f>SUM(P662:R662)*H662</f>
        <v>0</v>
      </c>
      <c r="Y662" s="219">
        <f>SUM(S662:U662)*H662</f>
        <v>0.2</v>
      </c>
      <c r="Z662" s="220">
        <f t="shared" si="10"/>
        <v>0.2</v>
      </c>
      <c r="AA662" s="2017"/>
      <c r="AB662" s="585" t="s">
        <v>554</v>
      </c>
      <c r="AC662" s="1796">
        <v>88</v>
      </c>
      <c r="AD662" s="2118"/>
      <c r="AE662" s="2118"/>
    </row>
    <row r="663" spans="1:31" ht="24.95" customHeight="1" x14ac:dyDescent="0.2">
      <c r="A663" s="2029"/>
      <c r="B663" s="2027"/>
      <c r="C663" s="2027"/>
      <c r="D663" s="2031"/>
      <c r="E663" s="2031"/>
      <c r="F663" s="2027"/>
      <c r="G663" s="2013"/>
      <c r="H663" s="2015"/>
      <c r="I663" s="248" t="s">
        <v>601</v>
      </c>
      <c r="J663" s="467"/>
      <c r="K663" s="468"/>
      <c r="L663" s="469"/>
      <c r="M663" s="470"/>
      <c r="N663" s="468"/>
      <c r="O663" s="469"/>
      <c r="P663" s="470"/>
      <c r="Q663" s="468"/>
      <c r="R663" s="469"/>
      <c r="S663" s="470"/>
      <c r="T663" s="468"/>
      <c r="U663" s="471"/>
      <c r="V663" s="249">
        <f>SUM(J663:L663)*H662</f>
        <v>0</v>
      </c>
      <c r="W663" s="250">
        <f>SUM(M663:O663)*H662</f>
        <v>0</v>
      </c>
      <c r="X663" s="250">
        <f>SUM(P663:R663)*H662</f>
        <v>0</v>
      </c>
      <c r="Y663" s="250">
        <f>SUM(S663:U663)*H662</f>
        <v>0</v>
      </c>
      <c r="Z663" s="251">
        <f t="shared" si="10"/>
        <v>0</v>
      </c>
      <c r="AA663" s="2017"/>
      <c r="AB663" s="585" t="s">
        <v>554</v>
      </c>
      <c r="AC663" s="1789"/>
      <c r="AD663" s="2118"/>
      <c r="AE663" s="2118"/>
    </row>
    <row r="664" spans="1:31" ht="24.95" customHeight="1" x14ac:dyDescent="0.2">
      <c r="A664" s="2029"/>
      <c r="B664" s="2027"/>
      <c r="C664" s="2027"/>
      <c r="D664" s="2031"/>
      <c r="E664" s="2031"/>
      <c r="F664" s="2027"/>
      <c r="G664" s="2013" t="s">
        <v>894</v>
      </c>
      <c r="H664" s="2015">
        <v>0.3</v>
      </c>
      <c r="I664" s="593" t="s">
        <v>600</v>
      </c>
      <c r="J664" s="457"/>
      <c r="K664" s="458"/>
      <c r="L664" s="459">
        <v>0.1666</v>
      </c>
      <c r="M664" s="460"/>
      <c r="N664" s="458"/>
      <c r="O664" s="459">
        <v>0.1666</v>
      </c>
      <c r="P664" s="460"/>
      <c r="Q664" s="458"/>
      <c r="R664" s="459">
        <v>0.5</v>
      </c>
      <c r="S664" s="460"/>
      <c r="T664" s="458"/>
      <c r="U664" s="461">
        <v>1</v>
      </c>
      <c r="V664" s="218">
        <f>SUM(J664:L664)*H664</f>
        <v>4.9979999999999997E-2</v>
      </c>
      <c r="W664" s="219">
        <f>SUM(M664:O664)*H664</f>
        <v>4.9979999999999997E-2</v>
      </c>
      <c r="X664" s="219">
        <f>SUM(P664:R664)*H664</f>
        <v>0.15</v>
      </c>
      <c r="Y664" s="219">
        <f>SUM(S664:U664)*H664</f>
        <v>0.3</v>
      </c>
      <c r="Z664" s="220">
        <f t="shared" si="10"/>
        <v>0.3</v>
      </c>
      <c r="AA664" s="2017"/>
      <c r="AB664" s="585" t="s">
        <v>554</v>
      </c>
      <c r="AC664" s="1789"/>
      <c r="AD664" s="2118"/>
      <c r="AE664" s="2118"/>
    </row>
    <row r="665" spans="1:31" ht="24.95" customHeight="1" x14ac:dyDescent="0.2">
      <c r="A665" s="2029"/>
      <c r="B665" s="2027"/>
      <c r="C665" s="2027"/>
      <c r="D665" s="2031"/>
      <c r="E665" s="2031"/>
      <c r="F665" s="2027"/>
      <c r="G665" s="2013"/>
      <c r="H665" s="2015"/>
      <c r="I665" s="248" t="s">
        <v>601</v>
      </c>
      <c r="J665" s="467"/>
      <c r="K665" s="468"/>
      <c r="L665" s="469">
        <v>0.1666</v>
      </c>
      <c r="M665" s="470"/>
      <c r="N665" s="468"/>
      <c r="O665" s="469"/>
      <c r="P665" s="470"/>
      <c r="Q665" s="468"/>
      <c r="R665" s="469"/>
      <c r="S665" s="470"/>
      <c r="T665" s="468"/>
      <c r="U665" s="471"/>
      <c r="V665" s="249">
        <f>SUM(J665:L665)*H664</f>
        <v>4.9979999999999997E-2</v>
      </c>
      <c r="W665" s="250">
        <f>SUM(M665:O665)*H664</f>
        <v>0</v>
      </c>
      <c r="X665" s="250">
        <f>SUM(P665:R665)*H664</f>
        <v>0</v>
      </c>
      <c r="Y665" s="250">
        <f>SUM(S665:U665)*H664</f>
        <v>0</v>
      </c>
      <c r="Z665" s="251">
        <f t="shared" si="10"/>
        <v>4.9979999999999997E-2</v>
      </c>
      <c r="AA665" s="2017"/>
      <c r="AB665" s="585" t="s">
        <v>554</v>
      </c>
      <c r="AC665" s="1789"/>
      <c r="AD665" s="2118"/>
      <c r="AE665" s="2118"/>
    </row>
    <row r="666" spans="1:31" ht="24.95" customHeight="1" x14ac:dyDescent="0.2">
      <c r="A666" s="2029"/>
      <c r="B666" s="2027"/>
      <c r="C666" s="2027"/>
      <c r="D666" s="2031"/>
      <c r="E666" s="2031"/>
      <c r="F666" s="2027"/>
      <c r="G666" s="2013" t="s">
        <v>895</v>
      </c>
      <c r="H666" s="2015">
        <v>0.2</v>
      </c>
      <c r="I666" s="593" t="s">
        <v>600</v>
      </c>
      <c r="J666" s="457"/>
      <c r="K666" s="458"/>
      <c r="L666" s="459"/>
      <c r="M666" s="460"/>
      <c r="N666" s="458"/>
      <c r="O666" s="459"/>
      <c r="P666" s="460"/>
      <c r="Q666" s="458"/>
      <c r="R666" s="459"/>
      <c r="S666" s="460"/>
      <c r="T666" s="458"/>
      <c r="U666" s="461">
        <v>1</v>
      </c>
      <c r="V666" s="218">
        <f>SUM(J666:L666)*H666</f>
        <v>0</v>
      </c>
      <c r="W666" s="219">
        <f>SUM(M666:O666)*H666</f>
        <v>0</v>
      </c>
      <c r="X666" s="219">
        <f>SUM(P666:R666)*H666</f>
        <v>0</v>
      </c>
      <c r="Y666" s="219">
        <f>SUM(S666:U666)*H666</f>
        <v>0.2</v>
      </c>
      <c r="Z666" s="220">
        <f t="shared" si="10"/>
        <v>0.2</v>
      </c>
      <c r="AA666" s="2017"/>
      <c r="AB666" s="585" t="s">
        <v>554</v>
      </c>
      <c r="AC666" s="1789"/>
      <c r="AD666" s="2118"/>
      <c r="AE666" s="2118"/>
    </row>
    <row r="667" spans="1:31" ht="24.95" customHeight="1" x14ac:dyDescent="0.2">
      <c r="A667" s="2029"/>
      <c r="B667" s="2027"/>
      <c r="C667" s="2027"/>
      <c r="D667" s="2031"/>
      <c r="E667" s="2031"/>
      <c r="F667" s="2027"/>
      <c r="G667" s="2013"/>
      <c r="H667" s="2015"/>
      <c r="I667" s="248" t="s">
        <v>601</v>
      </c>
      <c r="J667" s="467"/>
      <c r="K667" s="468"/>
      <c r="L667" s="469"/>
      <c r="M667" s="470"/>
      <c r="N667" s="468"/>
      <c r="O667" s="469"/>
      <c r="P667" s="470"/>
      <c r="Q667" s="468"/>
      <c r="R667" s="469"/>
      <c r="S667" s="470"/>
      <c r="T667" s="468"/>
      <c r="U667" s="471"/>
      <c r="V667" s="249">
        <f>SUM(J667:L667)*H666</f>
        <v>0</v>
      </c>
      <c r="W667" s="250">
        <f>SUM(M667:O667)*H666</f>
        <v>0</v>
      </c>
      <c r="X667" s="250">
        <f>SUM(P667:R667)*H666</f>
        <v>0</v>
      </c>
      <c r="Y667" s="250">
        <f>SUM(S667:U667)*H666</f>
        <v>0</v>
      </c>
      <c r="Z667" s="251">
        <f t="shared" si="10"/>
        <v>0</v>
      </c>
      <c r="AA667" s="2017"/>
      <c r="AB667" s="585" t="s">
        <v>554</v>
      </c>
      <c r="AC667" s="1789"/>
      <c r="AD667" s="2118"/>
      <c r="AE667" s="2118"/>
    </row>
    <row r="668" spans="1:31" ht="24.95" customHeight="1" x14ac:dyDescent="0.2">
      <c r="A668" s="2029"/>
      <c r="B668" s="2027"/>
      <c r="C668" s="2027"/>
      <c r="D668" s="2031"/>
      <c r="E668" s="2031"/>
      <c r="F668" s="2027"/>
      <c r="G668" s="2013" t="s">
        <v>896</v>
      </c>
      <c r="H668" s="2015">
        <v>0.3</v>
      </c>
      <c r="I668" s="593" t="s">
        <v>600</v>
      </c>
      <c r="J668" s="457"/>
      <c r="K668" s="458"/>
      <c r="L668" s="459"/>
      <c r="M668" s="460"/>
      <c r="N668" s="458"/>
      <c r="O668" s="459"/>
      <c r="P668" s="460"/>
      <c r="Q668" s="458"/>
      <c r="R668" s="459"/>
      <c r="S668" s="460"/>
      <c r="T668" s="458"/>
      <c r="U668" s="461">
        <v>1</v>
      </c>
      <c r="V668" s="218">
        <f>SUM(J668:L668)*H668</f>
        <v>0</v>
      </c>
      <c r="W668" s="219">
        <f>SUM(M668:O668)*H668</f>
        <v>0</v>
      </c>
      <c r="X668" s="219">
        <f>SUM(P668:R668)*H668</f>
        <v>0</v>
      </c>
      <c r="Y668" s="219">
        <f>SUM(S668:U668)*H668</f>
        <v>0.3</v>
      </c>
      <c r="Z668" s="268">
        <f t="shared" si="10"/>
        <v>0.3</v>
      </c>
      <c r="AA668" s="2017"/>
      <c r="AB668" s="585" t="s">
        <v>554</v>
      </c>
      <c r="AC668" s="1789"/>
      <c r="AD668" s="2118"/>
      <c r="AE668" s="2118"/>
    </row>
    <row r="669" spans="1:31" ht="24.95" customHeight="1" thickBot="1" x14ac:dyDescent="0.25">
      <c r="A669" s="2029"/>
      <c r="B669" s="2027"/>
      <c r="C669" s="2027"/>
      <c r="D669" s="2031"/>
      <c r="E669" s="2031"/>
      <c r="F669" s="2027"/>
      <c r="G669" s="2024"/>
      <c r="H669" s="2025"/>
      <c r="I669" s="252" t="s">
        <v>601</v>
      </c>
      <c r="J669" s="472"/>
      <c r="K669" s="473"/>
      <c r="L669" s="474"/>
      <c r="M669" s="475"/>
      <c r="N669" s="473"/>
      <c r="O669" s="474"/>
      <c r="P669" s="475"/>
      <c r="Q669" s="473"/>
      <c r="R669" s="474"/>
      <c r="S669" s="475"/>
      <c r="T669" s="473"/>
      <c r="U669" s="476"/>
      <c r="V669" s="256">
        <f>SUM(J669:L669)*H668</f>
        <v>0</v>
      </c>
      <c r="W669" s="257">
        <f>SUM(M669:O669)*H668</f>
        <v>0</v>
      </c>
      <c r="X669" s="257">
        <f>SUM(P669:R669)*H668</f>
        <v>0</v>
      </c>
      <c r="Y669" s="257">
        <f>SUM(S669:U669)*H668</f>
        <v>0</v>
      </c>
      <c r="Z669" s="269">
        <f t="shared" si="10"/>
        <v>0</v>
      </c>
      <c r="AA669" s="2017"/>
      <c r="AB669" s="585" t="s">
        <v>554</v>
      </c>
      <c r="AC669" s="1789"/>
      <c r="AD669" s="2118"/>
      <c r="AE669" s="2118"/>
    </row>
    <row r="670" spans="1:31" ht="24.95" customHeight="1" x14ac:dyDescent="0.2">
      <c r="A670" s="2028" t="s">
        <v>322</v>
      </c>
      <c r="B670" s="2026" t="s">
        <v>879</v>
      </c>
      <c r="C670" s="2032" t="s">
        <v>330</v>
      </c>
      <c r="D670" s="2030" t="s">
        <v>498</v>
      </c>
      <c r="E670" s="2030" t="s">
        <v>331</v>
      </c>
      <c r="F670" s="2026" t="s">
        <v>332</v>
      </c>
      <c r="G670" s="2012" t="s">
        <v>897</v>
      </c>
      <c r="H670" s="2014">
        <v>0.2</v>
      </c>
      <c r="I670" s="593" t="s">
        <v>600</v>
      </c>
      <c r="J670" s="457"/>
      <c r="K670" s="458"/>
      <c r="L670" s="459">
        <v>1</v>
      </c>
      <c r="M670" s="460"/>
      <c r="N670" s="458"/>
      <c r="O670" s="454">
        <v>1</v>
      </c>
      <c r="P670" s="455"/>
      <c r="Q670" s="453"/>
      <c r="R670" s="454">
        <v>1</v>
      </c>
      <c r="S670" s="455"/>
      <c r="T670" s="453"/>
      <c r="U670" s="456">
        <v>1</v>
      </c>
      <c r="V670" s="215">
        <f>SUM(J670:L670)*H670</f>
        <v>0.2</v>
      </c>
      <c r="W670" s="216">
        <f>SUM(M670:O670)*H670</f>
        <v>0.2</v>
      </c>
      <c r="X670" s="216">
        <f>SUM(P670:R670)*H670</f>
        <v>0.2</v>
      </c>
      <c r="Y670" s="216">
        <f>SUM(S670:U670)*H670</f>
        <v>0.2</v>
      </c>
      <c r="Z670" s="217">
        <f t="shared" si="10"/>
        <v>0.2</v>
      </c>
      <c r="AA670" s="2016" t="s">
        <v>333</v>
      </c>
      <c r="AB670" s="585" t="s">
        <v>554</v>
      </c>
      <c r="AC670" s="1796">
        <v>89</v>
      </c>
      <c r="AD670" s="2117" t="s">
        <v>1022</v>
      </c>
      <c r="AE670" s="2117" t="s">
        <v>1022</v>
      </c>
    </row>
    <row r="671" spans="1:31" ht="24.95" customHeight="1" x14ac:dyDescent="0.2">
      <c r="A671" s="2029"/>
      <c r="B671" s="2027"/>
      <c r="C671" s="2033"/>
      <c r="D671" s="2031"/>
      <c r="E671" s="2031"/>
      <c r="F671" s="2027"/>
      <c r="G671" s="2013"/>
      <c r="H671" s="2015"/>
      <c r="I671" s="248" t="s">
        <v>601</v>
      </c>
      <c r="J671" s="467"/>
      <c r="K671" s="468"/>
      <c r="L671" s="469">
        <v>1</v>
      </c>
      <c r="M671" s="470"/>
      <c r="N671" s="468"/>
      <c r="O671" s="469"/>
      <c r="P671" s="470"/>
      <c r="Q671" s="468"/>
      <c r="R671" s="469"/>
      <c r="S671" s="470"/>
      <c r="T671" s="468"/>
      <c r="U671" s="471"/>
      <c r="V671" s="249">
        <f>SUM(J671:L671)*H670</f>
        <v>0.2</v>
      </c>
      <c r="W671" s="250">
        <f>SUM(M671:O671)*H670</f>
        <v>0</v>
      </c>
      <c r="X671" s="250">
        <f>SUM(P671:R671)*H670</f>
        <v>0</v>
      </c>
      <c r="Y671" s="250">
        <f>SUM(S671:U671)*H670</f>
        <v>0</v>
      </c>
      <c r="Z671" s="251">
        <f t="shared" si="10"/>
        <v>0.2</v>
      </c>
      <c r="AA671" s="2017"/>
      <c r="AB671" s="585" t="s">
        <v>554</v>
      </c>
      <c r="AC671" s="1789"/>
      <c r="AD671" s="2118"/>
      <c r="AE671" s="2118"/>
    </row>
    <row r="672" spans="1:31" ht="24.95" customHeight="1" x14ac:dyDescent="0.2">
      <c r="A672" s="2029"/>
      <c r="B672" s="2027"/>
      <c r="C672" s="2033"/>
      <c r="D672" s="2031"/>
      <c r="E672" s="2031"/>
      <c r="F672" s="2027"/>
      <c r="G672" s="2013" t="s">
        <v>898</v>
      </c>
      <c r="H672" s="2015">
        <v>0.4</v>
      </c>
      <c r="I672" s="593" t="s">
        <v>600</v>
      </c>
      <c r="J672" s="457"/>
      <c r="K672" s="458"/>
      <c r="L672" s="459"/>
      <c r="M672" s="460"/>
      <c r="N672" s="458"/>
      <c r="O672" s="459">
        <v>0.5</v>
      </c>
      <c r="P672" s="460"/>
      <c r="Q672" s="458"/>
      <c r="R672" s="459">
        <v>1</v>
      </c>
      <c r="S672" s="460"/>
      <c r="T672" s="458"/>
      <c r="U672" s="461">
        <v>1</v>
      </c>
      <c r="V672" s="218">
        <f>SUM(J672:L672)*H672</f>
        <v>0</v>
      </c>
      <c r="W672" s="219">
        <f>SUM(M672:O672)*H672</f>
        <v>0.2</v>
      </c>
      <c r="X672" s="219">
        <f>SUM(P672:R672)*H672</f>
        <v>0.4</v>
      </c>
      <c r="Y672" s="219">
        <f>SUM(S672:U672)*H672</f>
        <v>0.4</v>
      </c>
      <c r="Z672" s="220">
        <f t="shared" si="10"/>
        <v>0.4</v>
      </c>
      <c r="AA672" s="2017"/>
      <c r="AB672" s="585" t="s">
        <v>554</v>
      </c>
      <c r="AC672" s="1789"/>
      <c r="AD672" s="2118"/>
      <c r="AE672" s="2118"/>
    </row>
    <row r="673" spans="1:31" ht="24.95" customHeight="1" x14ac:dyDescent="0.2">
      <c r="A673" s="2029"/>
      <c r="B673" s="2027"/>
      <c r="C673" s="2033"/>
      <c r="D673" s="2031"/>
      <c r="E673" s="2031"/>
      <c r="F673" s="2027"/>
      <c r="G673" s="2013"/>
      <c r="H673" s="2015"/>
      <c r="I673" s="248" t="s">
        <v>601</v>
      </c>
      <c r="J673" s="467"/>
      <c r="K673" s="468"/>
      <c r="L673" s="469"/>
      <c r="M673" s="470"/>
      <c r="N673" s="468"/>
      <c r="O673" s="469"/>
      <c r="P673" s="470"/>
      <c r="Q673" s="468"/>
      <c r="R673" s="469"/>
      <c r="S673" s="470"/>
      <c r="T673" s="468"/>
      <c r="U673" s="471"/>
      <c r="V673" s="249">
        <f>SUM(J673:L673)*H672</f>
        <v>0</v>
      </c>
      <c r="W673" s="250">
        <f>SUM(M673:O673)*H672</f>
        <v>0</v>
      </c>
      <c r="X673" s="250">
        <f>SUM(P673:R673)*H672</f>
        <v>0</v>
      </c>
      <c r="Y673" s="250">
        <f>SUM(S673:U673)*H672</f>
        <v>0</v>
      </c>
      <c r="Z673" s="251">
        <f t="shared" si="10"/>
        <v>0</v>
      </c>
      <c r="AA673" s="2017"/>
      <c r="AB673" s="585" t="s">
        <v>554</v>
      </c>
      <c r="AC673" s="1789"/>
      <c r="AD673" s="2118"/>
      <c r="AE673" s="2118"/>
    </row>
    <row r="674" spans="1:31" ht="24.95" customHeight="1" x14ac:dyDescent="0.2">
      <c r="A674" s="2029"/>
      <c r="B674" s="2027"/>
      <c r="C674" s="2033"/>
      <c r="D674" s="2031"/>
      <c r="E674" s="2031"/>
      <c r="F674" s="2027"/>
      <c r="G674" s="2013" t="s">
        <v>899</v>
      </c>
      <c r="H674" s="2015">
        <v>0.2</v>
      </c>
      <c r="I674" s="593" t="s">
        <v>600</v>
      </c>
      <c r="J674" s="457"/>
      <c r="K674" s="458"/>
      <c r="L674" s="459"/>
      <c r="M674" s="460"/>
      <c r="N674" s="458"/>
      <c r="O674" s="459"/>
      <c r="P674" s="460"/>
      <c r="Q674" s="458"/>
      <c r="R674" s="459"/>
      <c r="S674" s="460"/>
      <c r="T674" s="458"/>
      <c r="U674" s="461">
        <v>1</v>
      </c>
      <c r="V674" s="218">
        <f>SUM(J674:L674)*H674</f>
        <v>0</v>
      </c>
      <c r="W674" s="219">
        <f>SUM(M674:O674)*H674</f>
        <v>0</v>
      </c>
      <c r="X674" s="219">
        <f>SUM(P674:R674)*H674</f>
        <v>0</v>
      </c>
      <c r="Y674" s="219">
        <f>SUM(S674:U674)*H674</f>
        <v>0.2</v>
      </c>
      <c r="Z674" s="220">
        <f t="shared" si="10"/>
        <v>0.2</v>
      </c>
      <c r="AA674" s="2017"/>
      <c r="AB674" s="585" t="s">
        <v>554</v>
      </c>
      <c r="AC674" s="1789"/>
      <c r="AD674" s="2118"/>
      <c r="AE674" s="2118"/>
    </row>
    <row r="675" spans="1:31" ht="24.95" customHeight="1" x14ac:dyDescent="0.2">
      <c r="A675" s="2029"/>
      <c r="B675" s="2027"/>
      <c r="C675" s="2033"/>
      <c r="D675" s="2031"/>
      <c r="E675" s="2031"/>
      <c r="F675" s="2027"/>
      <c r="G675" s="2013"/>
      <c r="H675" s="2015"/>
      <c r="I675" s="248" t="s">
        <v>601</v>
      </c>
      <c r="J675" s="467"/>
      <c r="K675" s="468"/>
      <c r="L675" s="469"/>
      <c r="M675" s="470"/>
      <c r="N675" s="468"/>
      <c r="O675" s="469"/>
      <c r="P675" s="470"/>
      <c r="Q675" s="468"/>
      <c r="R675" s="469"/>
      <c r="S675" s="470"/>
      <c r="T675" s="468"/>
      <c r="U675" s="471"/>
      <c r="V675" s="249">
        <f>SUM(J675:L675)*H674</f>
        <v>0</v>
      </c>
      <c r="W675" s="250">
        <f>SUM(M675:O675)*H674</f>
        <v>0</v>
      </c>
      <c r="X675" s="250">
        <f>SUM(P675:R675)*H674</f>
        <v>0</v>
      </c>
      <c r="Y675" s="250">
        <f>SUM(S675:U675)*H674</f>
        <v>0</v>
      </c>
      <c r="Z675" s="251">
        <f t="shared" si="10"/>
        <v>0</v>
      </c>
      <c r="AA675" s="2017"/>
      <c r="AB675" s="585" t="s">
        <v>554</v>
      </c>
      <c r="AC675" s="1789"/>
      <c r="AD675" s="2118"/>
      <c r="AE675" s="2118"/>
    </row>
    <row r="676" spans="1:31" ht="24.95" customHeight="1" x14ac:dyDescent="0.2">
      <c r="A676" s="2029"/>
      <c r="B676" s="2027"/>
      <c r="C676" s="2033"/>
      <c r="D676" s="2031"/>
      <c r="E676" s="2031"/>
      <c r="F676" s="2027"/>
      <c r="G676" s="2013" t="s">
        <v>900</v>
      </c>
      <c r="H676" s="2015">
        <v>0.2</v>
      </c>
      <c r="I676" s="593" t="s">
        <v>600</v>
      </c>
      <c r="J676" s="457"/>
      <c r="K676" s="458"/>
      <c r="L676" s="459"/>
      <c r="M676" s="460"/>
      <c r="N676" s="458"/>
      <c r="O676" s="459"/>
      <c r="P676" s="460"/>
      <c r="Q676" s="458"/>
      <c r="R676" s="459"/>
      <c r="S676" s="460"/>
      <c r="T676" s="458"/>
      <c r="U676" s="461">
        <v>1</v>
      </c>
      <c r="V676" s="218">
        <f>SUM(J676:L676)*H676</f>
        <v>0</v>
      </c>
      <c r="W676" s="219">
        <f>SUM(M676:O676)*H676</f>
        <v>0</v>
      </c>
      <c r="X676" s="219">
        <f>SUM(P676:R676)*H676</f>
        <v>0</v>
      </c>
      <c r="Y676" s="219">
        <f>SUM(S676:U676)*H676</f>
        <v>0.2</v>
      </c>
      <c r="Z676" s="268">
        <f t="shared" si="10"/>
        <v>0.2</v>
      </c>
      <c r="AA676" s="2017"/>
      <c r="AB676" s="585" t="s">
        <v>554</v>
      </c>
      <c r="AC676" s="1789"/>
      <c r="AD676" s="2118"/>
      <c r="AE676" s="2118"/>
    </row>
    <row r="677" spans="1:31" ht="24.95" customHeight="1" thickBot="1" x14ac:dyDescent="0.25">
      <c r="A677" s="2029"/>
      <c r="B677" s="2027"/>
      <c r="C677" s="2033"/>
      <c r="D677" s="2031"/>
      <c r="E677" s="2031"/>
      <c r="F677" s="2027"/>
      <c r="G677" s="2024"/>
      <c r="H677" s="2025"/>
      <c r="I677" s="252" t="s">
        <v>601</v>
      </c>
      <c r="J677" s="472"/>
      <c r="K677" s="473"/>
      <c r="L677" s="474"/>
      <c r="M677" s="475"/>
      <c r="N677" s="473"/>
      <c r="O677" s="474"/>
      <c r="P677" s="475"/>
      <c r="Q677" s="473"/>
      <c r="R677" s="474"/>
      <c r="S677" s="475"/>
      <c r="T677" s="473"/>
      <c r="U677" s="476"/>
      <c r="V677" s="256">
        <f>SUM(J677:L677)*H676</f>
        <v>0</v>
      </c>
      <c r="W677" s="257">
        <f>SUM(M677:O677)*H676</f>
        <v>0</v>
      </c>
      <c r="X677" s="257">
        <f>SUM(P677:R677)*H676</f>
        <v>0</v>
      </c>
      <c r="Y677" s="257">
        <f>SUM(S677:U677)*H676</f>
        <v>0</v>
      </c>
      <c r="Z677" s="269">
        <f t="shared" si="10"/>
        <v>0</v>
      </c>
      <c r="AA677" s="2017"/>
      <c r="AB677" s="585" t="s">
        <v>554</v>
      </c>
      <c r="AC677" s="1789"/>
      <c r="AD677" s="2118"/>
      <c r="AE677" s="2118"/>
    </row>
    <row r="678" spans="1:31" ht="24.95" customHeight="1" x14ac:dyDescent="0.2">
      <c r="A678" s="2029"/>
      <c r="B678" s="2027"/>
      <c r="C678" s="2033"/>
      <c r="D678" s="2030" t="s">
        <v>334</v>
      </c>
      <c r="E678" s="2030" t="s">
        <v>335</v>
      </c>
      <c r="F678" s="2026" t="s">
        <v>336</v>
      </c>
      <c r="G678" s="2012" t="s">
        <v>901</v>
      </c>
      <c r="H678" s="2014">
        <v>0.6</v>
      </c>
      <c r="I678" s="224" t="s">
        <v>600</v>
      </c>
      <c r="J678" s="452"/>
      <c r="K678" s="453"/>
      <c r="L678" s="454">
        <v>0.2</v>
      </c>
      <c r="M678" s="455"/>
      <c r="N678" s="453"/>
      <c r="O678" s="454">
        <v>1</v>
      </c>
      <c r="P678" s="455"/>
      <c r="Q678" s="453"/>
      <c r="R678" s="454">
        <v>1</v>
      </c>
      <c r="S678" s="455"/>
      <c r="T678" s="453"/>
      <c r="U678" s="456">
        <v>1</v>
      </c>
      <c r="V678" s="215">
        <f>SUM(J678:L678)*H678</f>
        <v>0.12</v>
      </c>
      <c r="W678" s="216">
        <f>SUM(M678:O678)*H678</f>
        <v>0.6</v>
      </c>
      <c r="X678" s="216">
        <f>SUM(P678:R678)*H678</f>
        <v>0.6</v>
      </c>
      <c r="Y678" s="216">
        <f>SUM(S678:U678)*H678</f>
        <v>0.6</v>
      </c>
      <c r="Z678" s="217">
        <f t="shared" si="10"/>
        <v>0.6</v>
      </c>
      <c r="AA678" s="2017"/>
      <c r="AB678" s="585" t="s">
        <v>554</v>
      </c>
      <c r="AC678" s="1796">
        <v>90</v>
      </c>
      <c r="AD678" s="2118"/>
      <c r="AE678" s="2118"/>
    </row>
    <row r="679" spans="1:31" ht="24.95" customHeight="1" x14ac:dyDescent="0.2">
      <c r="A679" s="2029"/>
      <c r="B679" s="2027"/>
      <c r="C679" s="2033"/>
      <c r="D679" s="2031"/>
      <c r="E679" s="2031"/>
      <c r="F679" s="2027"/>
      <c r="G679" s="2013"/>
      <c r="H679" s="2015"/>
      <c r="I679" s="248" t="s">
        <v>601</v>
      </c>
      <c r="J679" s="467"/>
      <c r="K679" s="468"/>
      <c r="L679" s="469">
        <v>0.05</v>
      </c>
      <c r="M679" s="470"/>
      <c r="N679" s="468"/>
      <c r="O679" s="469"/>
      <c r="P679" s="470"/>
      <c r="Q679" s="468"/>
      <c r="R679" s="469"/>
      <c r="S679" s="470"/>
      <c r="T679" s="468"/>
      <c r="U679" s="471"/>
      <c r="V679" s="249">
        <f>SUM(J679:L679)*H678</f>
        <v>0.03</v>
      </c>
      <c r="W679" s="250">
        <f>SUM(M679:O679)*H678</f>
        <v>0</v>
      </c>
      <c r="X679" s="250">
        <f>SUM(P679:R679)*H678</f>
        <v>0</v>
      </c>
      <c r="Y679" s="250">
        <f>SUM(S679:U679)*H678</f>
        <v>0</v>
      </c>
      <c r="Z679" s="251">
        <f t="shared" si="10"/>
        <v>0.03</v>
      </c>
      <c r="AA679" s="2017"/>
      <c r="AB679" s="585" t="s">
        <v>554</v>
      </c>
      <c r="AC679" s="1789"/>
      <c r="AD679" s="2118"/>
      <c r="AE679" s="2118"/>
    </row>
    <row r="680" spans="1:31" ht="24.95" customHeight="1" x14ac:dyDescent="0.2">
      <c r="A680" s="2029"/>
      <c r="B680" s="2027"/>
      <c r="C680" s="2033"/>
      <c r="D680" s="2031"/>
      <c r="E680" s="2031"/>
      <c r="F680" s="2027"/>
      <c r="G680" s="2013" t="s">
        <v>902</v>
      </c>
      <c r="H680" s="2015">
        <v>0.4</v>
      </c>
      <c r="I680" s="593" t="s">
        <v>600</v>
      </c>
      <c r="J680" s="457"/>
      <c r="K680" s="458"/>
      <c r="L680" s="459"/>
      <c r="M680" s="460"/>
      <c r="N680" s="458"/>
      <c r="O680" s="459">
        <v>0.2</v>
      </c>
      <c r="P680" s="460"/>
      <c r="Q680" s="458"/>
      <c r="R680" s="459">
        <v>1</v>
      </c>
      <c r="S680" s="460"/>
      <c r="T680" s="458"/>
      <c r="U680" s="461">
        <v>1</v>
      </c>
      <c r="V680" s="218">
        <f>SUM(J680:L680)*H680</f>
        <v>0</v>
      </c>
      <c r="W680" s="219">
        <f>SUM(M680:O680)*H680</f>
        <v>8.0000000000000016E-2</v>
      </c>
      <c r="X680" s="219">
        <f>SUM(P680:R680)*H680</f>
        <v>0.4</v>
      </c>
      <c r="Y680" s="219">
        <f>SUM(S680:U680)*H680</f>
        <v>0.4</v>
      </c>
      <c r="Z680" s="268">
        <f t="shared" si="10"/>
        <v>0.4</v>
      </c>
      <c r="AA680" s="2017"/>
      <c r="AB680" s="585" t="s">
        <v>554</v>
      </c>
      <c r="AC680" s="1789"/>
      <c r="AD680" s="2118"/>
      <c r="AE680" s="2118"/>
    </row>
    <row r="681" spans="1:31" ht="24.95" customHeight="1" thickBot="1" x14ac:dyDescent="0.25">
      <c r="A681" s="2029"/>
      <c r="B681" s="2027"/>
      <c r="C681" s="2033"/>
      <c r="D681" s="2031"/>
      <c r="E681" s="2031"/>
      <c r="F681" s="2027"/>
      <c r="G681" s="2024"/>
      <c r="H681" s="2025"/>
      <c r="I681" s="252" t="s">
        <v>601</v>
      </c>
      <c r="J681" s="472"/>
      <c r="K681" s="473"/>
      <c r="L681" s="474"/>
      <c r="M681" s="475"/>
      <c r="N681" s="473"/>
      <c r="O681" s="474"/>
      <c r="P681" s="475"/>
      <c r="Q681" s="473"/>
      <c r="R681" s="474"/>
      <c r="S681" s="475"/>
      <c r="T681" s="473"/>
      <c r="U681" s="476"/>
      <c r="V681" s="256">
        <f>SUM(J681:L681)*H680</f>
        <v>0</v>
      </c>
      <c r="W681" s="257">
        <f>SUM(M681:O681)*H680</f>
        <v>0</v>
      </c>
      <c r="X681" s="257">
        <f>SUM(P681:R681)*H680</f>
        <v>0</v>
      </c>
      <c r="Y681" s="257">
        <f>SUM(S681:U681)*H680</f>
        <v>0</v>
      </c>
      <c r="Z681" s="269">
        <f t="shared" si="10"/>
        <v>0</v>
      </c>
      <c r="AA681" s="2017"/>
      <c r="AB681" s="585" t="s">
        <v>554</v>
      </c>
      <c r="AC681" s="1789"/>
      <c r="AD681" s="2118"/>
      <c r="AE681" s="2118"/>
    </row>
    <row r="682" spans="1:31" ht="24.95" customHeight="1" x14ac:dyDescent="0.2">
      <c r="A682" s="2029"/>
      <c r="B682" s="2027"/>
      <c r="C682" s="2033"/>
      <c r="D682" s="2030" t="s">
        <v>337</v>
      </c>
      <c r="E682" s="2030" t="s">
        <v>338</v>
      </c>
      <c r="F682" s="2026" t="s">
        <v>339</v>
      </c>
      <c r="G682" s="2012" t="s">
        <v>903</v>
      </c>
      <c r="H682" s="2014">
        <v>0.3</v>
      </c>
      <c r="I682" s="224" t="s">
        <v>600</v>
      </c>
      <c r="J682" s="452"/>
      <c r="K682" s="453"/>
      <c r="L682" s="454">
        <v>0.5</v>
      </c>
      <c r="M682" s="455"/>
      <c r="N682" s="453"/>
      <c r="O682" s="454">
        <v>1</v>
      </c>
      <c r="P682" s="455"/>
      <c r="Q682" s="453"/>
      <c r="R682" s="454">
        <v>1</v>
      </c>
      <c r="S682" s="455"/>
      <c r="T682" s="453"/>
      <c r="U682" s="456">
        <v>1</v>
      </c>
      <c r="V682" s="215">
        <f>SUM(J682:L682)*H682</f>
        <v>0.15</v>
      </c>
      <c r="W682" s="216">
        <f>SUM(M682:O682)*H682</f>
        <v>0.3</v>
      </c>
      <c r="X682" s="216">
        <f>SUM(P682:R682)*H682</f>
        <v>0.3</v>
      </c>
      <c r="Y682" s="216">
        <f>SUM(S682:U682)*H682</f>
        <v>0.3</v>
      </c>
      <c r="Z682" s="217">
        <f t="shared" si="10"/>
        <v>0.3</v>
      </c>
      <c r="AA682" s="2017"/>
      <c r="AB682" s="585" t="s">
        <v>554</v>
      </c>
      <c r="AC682" s="1796">
        <v>91</v>
      </c>
      <c r="AD682" s="2118"/>
      <c r="AE682" s="2118"/>
    </row>
    <row r="683" spans="1:31" ht="24.95" customHeight="1" x14ac:dyDescent="0.2">
      <c r="A683" s="2029"/>
      <c r="B683" s="2027"/>
      <c r="C683" s="2033"/>
      <c r="D683" s="2031"/>
      <c r="E683" s="2031"/>
      <c r="F683" s="2027"/>
      <c r="G683" s="2013"/>
      <c r="H683" s="2015"/>
      <c r="I683" s="248" t="s">
        <v>601</v>
      </c>
      <c r="J683" s="467"/>
      <c r="K683" s="468"/>
      <c r="L683" s="469">
        <v>0.2</v>
      </c>
      <c r="M683" s="470"/>
      <c r="N683" s="468"/>
      <c r="O683" s="469"/>
      <c r="P683" s="470"/>
      <c r="Q683" s="468"/>
      <c r="R683" s="469"/>
      <c r="S683" s="470"/>
      <c r="T683" s="468"/>
      <c r="U683" s="471"/>
      <c r="V683" s="249">
        <f>SUM(J683:L683)*H682</f>
        <v>0.06</v>
      </c>
      <c r="W683" s="250">
        <f>SUM(M683:O683)*H682</f>
        <v>0</v>
      </c>
      <c r="X683" s="250">
        <f>SUM(P683:R683)*H682</f>
        <v>0</v>
      </c>
      <c r="Y683" s="250">
        <f>SUM(S683:U683)*H682</f>
        <v>0</v>
      </c>
      <c r="Z683" s="251">
        <f t="shared" si="10"/>
        <v>0.06</v>
      </c>
      <c r="AA683" s="2017"/>
      <c r="AB683" s="585" t="s">
        <v>554</v>
      </c>
      <c r="AC683" s="1789"/>
      <c r="AD683" s="2118"/>
      <c r="AE683" s="2118"/>
    </row>
    <row r="684" spans="1:31" ht="24.95" customHeight="1" x14ac:dyDescent="0.2">
      <c r="A684" s="2029"/>
      <c r="B684" s="2027"/>
      <c r="C684" s="2033"/>
      <c r="D684" s="2031"/>
      <c r="E684" s="2031"/>
      <c r="F684" s="2027"/>
      <c r="G684" s="2013" t="s">
        <v>904</v>
      </c>
      <c r="H684" s="2015">
        <v>0.2</v>
      </c>
      <c r="I684" s="593" t="s">
        <v>600</v>
      </c>
      <c r="J684" s="457"/>
      <c r="K684" s="458"/>
      <c r="L684" s="459"/>
      <c r="M684" s="460"/>
      <c r="N684" s="458"/>
      <c r="O684" s="459">
        <v>1</v>
      </c>
      <c r="P684" s="460"/>
      <c r="Q684" s="458"/>
      <c r="R684" s="459">
        <v>1</v>
      </c>
      <c r="S684" s="460"/>
      <c r="T684" s="458"/>
      <c r="U684" s="461">
        <v>1</v>
      </c>
      <c r="V684" s="218">
        <f>SUM(J684:L684)*H684</f>
        <v>0</v>
      </c>
      <c r="W684" s="219">
        <f>SUM(M684:O684)*H684</f>
        <v>0.2</v>
      </c>
      <c r="X684" s="219">
        <f>SUM(P684:R684)*H684</f>
        <v>0.2</v>
      </c>
      <c r="Y684" s="219">
        <f>SUM(S684:U684)*H684</f>
        <v>0.2</v>
      </c>
      <c r="Z684" s="220">
        <f t="shared" si="10"/>
        <v>0.2</v>
      </c>
      <c r="AA684" s="2017"/>
      <c r="AB684" s="585" t="s">
        <v>554</v>
      </c>
      <c r="AC684" s="1789"/>
      <c r="AD684" s="2118"/>
      <c r="AE684" s="2118"/>
    </row>
    <row r="685" spans="1:31" ht="24.95" customHeight="1" x14ac:dyDescent="0.2">
      <c r="A685" s="2029"/>
      <c r="B685" s="2027"/>
      <c r="C685" s="2033"/>
      <c r="D685" s="2031"/>
      <c r="E685" s="2031"/>
      <c r="F685" s="2027"/>
      <c r="G685" s="2013"/>
      <c r="H685" s="2015"/>
      <c r="I685" s="248" t="s">
        <v>601</v>
      </c>
      <c r="J685" s="467"/>
      <c r="K685" s="468"/>
      <c r="L685" s="469"/>
      <c r="M685" s="470"/>
      <c r="N685" s="468"/>
      <c r="O685" s="469"/>
      <c r="P685" s="470"/>
      <c r="Q685" s="468"/>
      <c r="R685" s="469"/>
      <c r="S685" s="470"/>
      <c r="T685" s="468"/>
      <c r="U685" s="471"/>
      <c r="V685" s="249">
        <f>SUM(J685:L685)*H684</f>
        <v>0</v>
      </c>
      <c r="W685" s="250">
        <f>SUM(M685:O685)*H684</f>
        <v>0</v>
      </c>
      <c r="X685" s="250">
        <f>SUM(P685:R685)*H684</f>
        <v>0</v>
      </c>
      <c r="Y685" s="250">
        <f>SUM(S685:U685)*H684</f>
        <v>0</v>
      </c>
      <c r="Z685" s="251">
        <f t="shared" si="10"/>
        <v>0</v>
      </c>
      <c r="AA685" s="2017"/>
      <c r="AB685" s="585" t="s">
        <v>554</v>
      </c>
      <c r="AC685" s="1789"/>
      <c r="AD685" s="2118"/>
      <c r="AE685" s="2118"/>
    </row>
    <row r="686" spans="1:31" ht="24.95" customHeight="1" x14ac:dyDescent="0.2">
      <c r="A686" s="2029"/>
      <c r="B686" s="2027"/>
      <c r="C686" s="2033"/>
      <c r="D686" s="2031"/>
      <c r="E686" s="2031"/>
      <c r="F686" s="2027"/>
      <c r="G686" s="2013" t="s">
        <v>1007</v>
      </c>
      <c r="H686" s="2015">
        <v>0.3</v>
      </c>
      <c r="I686" s="593" t="s">
        <v>600</v>
      </c>
      <c r="J686" s="457"/>
      <c r="K686" s="458"/>
      <c r="L686" s="459">
        <v>0.1</v>
      </c>
      <c r="M686" s="460"/>
      <c r="N686" s="458"/>
      <c r="O686" s="459">
        <v>1</v>
      </c>
      <c r="P686" s="460"/>
      <c r="Q686" s="458"/>
      <c r="R686" s="459">
        <v>1</v>
      </c>
      <c r="S686" s="460"/>
      <c r="T686" s="458"/>
      <c r="U686" s="461">
        <v>1</v>
      </c>
      <c r="V686" s="218">
        <f>SUM(J686:L686)*H686</f>
        <v>0.03</v>
      </c>
      <c r="W686" s="219">
        <f>SUM(M686:O686)*H686</f>
        <v>0.3</v>
      </c>
      <c r="X686" s="219">
        <f>SUM(P686:R686)*H686</f>
        <v>0.3</v>
      </c>
      <c r="Y686" s="219">
        <f>SUM(S686:U686)*H686</f>
        <v>0.3</v>
      </c>
      <c r="Z686" s="220">
        <f t="shared" si="10"/>
        <v>0.3</v>
      </c>
      <c r="AA686" s="2017"/>
      <c r="AB686" s="585" t="s">
        <v>554</v>
      </c>
      <c r="AC686" s="1789"/>
      <c r="AD686" s="2118"/>
      <c r="AE686" s="2118"/>
    </row>
    <row r="687" spans="1:31" ht="24.95" customHeight="1" x14ac:dyDescent="0.2">
      <c r="A687" s="2029"/>
      <c r="B687" s="2027"/>
      <c r="C687" s="2033"/>
      <c r="D687" s="2031"/>
      <c r="E687" s="2031"/>
      <c r="F687" s="2027"/>
      <c r="G687" s="2013"/>
      <c r="H687" s="2015"/>
      <c r="I687" s="248" t="s">
        <v>601</v>
      </c>
      <c r="J687" s="467"/>
      <c r="K687" s="468"/>
      <c r="L687" s="469">
        <v>1</v>
      </c>
      <c r="M687" s="470"/>
      <c r="N687" s="468"/>
      <c r="O687" s="469"/>
      <c r="P687" s="470"/>
      <c r="Q687" s="468"/>
      <c r="R687" s="469"/>
      <c r="S687" s="470"/>
      <c r="T687" s="468"/>
      <c r="U687" s="471"/>
      <c r="V687" s="249">
        <f>SUM(J687:L687)*H686</f>
        <v>0.3</v>
      </c>
      <c r="W687" s="250">
        <f>SUM(M687:O687)*H686</f>
        <v>0</v>
      </c>
      <c r="X687" s="250">
        <f>SUM(P687:R687)*H686</f>
        <v>0</v>
      </c>
      <c r="Y687" s="250">
        <f>SUM(S687:U687)*H686</f>
        <v>0</v>
      </c>
      <c r="Z687" s="251">
        <f t="shared" si="10"/>
        <v>0.3</v>
      </c>
      <c r="AA687" s="2017"/>
      <c r="AB687" s="585" t="s">
        <v>554</v>
      </c>
      <c r="AC687" s="1789"/>
      <c r="AD687" s="2118"/>
      <c r="AE687" s="2118"/>
    </row>
    <row r="688" spans="1:31" ht="24.95" customHeight="1" x14ac:dyDescent="0.2">
      <c r="A688" s="2029"/>
      <c r="B688" s="2027"/>
      <c r="C688" s="2033"/>
      <c r="D688" s="2031"/>
      <c r="E688" s="2031"/>
      <c r="F688" s="2027"/>
      <c r="G688" s="2013" t="s">
        <v>1008</v>
      </c>
      <c r="H688" s="2015">
        <v>0.2</v>
      </c>
      <c r="I688" s="593" t="s">
        <v>600</v>
      </c>
      <c r="J688" s="457"/>
      <c r="K688" s="458"/>
      <c r="L688" s="459"/>
      <c r="M688" s="460"/>
      <c r="N688" s="458"/>
      <c r="O688" s="459">
        <v>1</v>
      </c>
      <c r="P688" s="460"/>
      <c r="Q688" s="458"/>
      <c r="R688" s="459">
        <v>1</v>
      </c>
      <c r="S688" s="460"/>
      <c r="T688" s="458"/>
      <c r="U688" s="461">
        <v>1</v>
      </c>
      <c r="V688" s="218">
        <f>SUM(J688:L688)*H688</f>
        <v>0</v>
      </c>
      <c r="W688" s="219">
        <f>SUM(M688:O688)*H688</f>
        <v>0.2</v>
      </c>
      <c r="X688" s="219">
        <f>SUM(P688:R688)*H688</f>
        <v>0.2</v>
      </c>
      <c r="Y688" s="219">
        <f>SUM(S688:U688)*H688</f>
        <v>0.2</v>
      </c>
      <c r="Z688" s="268">
        <f t="shared" si="10"/>
        <v>0.2</v>
      </c>
      <c r="AA688" s="2017"/>
      <c r="AB688" s="585" t="s">
        <v>554</v>
      </c>
      <c r="AC688" s="1789"/>
      <c r="AD688" s="2118"/>
      <c r="AE688" s="2118"/>
    </row>
    <row r="689" spans="1:31" ht="24.95" customHeight="1" thickBot="1" x14ac:dyDescent="0.25">
      <c r="A689" s="2029"/>
      <c r="B689" s="2027"/>
      <c r="C689" s="2033"/>
      <c r="D689" s="2031"/>
      <c r="E689" s="2031"/>
      <c r="F689" s="2027"/>
      <c r="G689" s="2024"/>
      <c r="H689" s="2025"/>
      <c r="I689" s="252" t="s">
        <v>601</v>
      </c>
      <c r="J689" s="472"/>
      <c r="K689" s="473"/>
      <c r="L689" s="474"/>
      <c r="M689" s="475"/>
      <c r="N689" s="473"/>
      <c r="O689" s="474"/>
      <c r="P689" s="475"/>
      <c r="Q689" s="473"/>
      <c r="R689" s="474"/>
      <c r="S689" s="475"/>
      <c r="T689" s="473"/>
      <c r="U689" s="476"/>
      <c r="V689" s="256">
        <f>SUM(J689:L689)*H688</f>
        <v>0</v>
      </c>
      <c r="W689" s="257">
        <f>SUM(M689:O689)*H688</f>
        <v>0</v>
      </c>
      <c r="X689" s="257">
        <f>SUM(P689:R689)*H688</f>
        <v>0</v>
      </c>
      <c r="Y689" s="257">
        <f>SUM(S689:U689)*H688</f>
        <v>0</v>
      </c>
      <c r="Z689" s="269">
        <f t="shared" si="10"/>
        <v>0</v>
      </c>
      <c r="AA689" s="2017"/>
      <c r="AB689" s="585" t="s">
        <v>554</v>
      </c>
      <c r="AC689" s="1797"/>
      <c r="AD689" s="2118"/>
      <c r="AE689" s="2118"/>
    </row>
    <row r="690" spans="1:31" ht="24.95" customHeight="1" x14ac:dyDescent="0.2">
      <c r="A690" s="2029"/>
      <c r="B690" s="2027"/>
      <c r="C690" s="2033"/>
      <c r="D690" s="2030" t="s">
        <v>340</v>
      </c>
      <c r="E690" s="2030" t="s">
        <v>341</v>
      </c>
      <c r="F690" s="2026" t="s">
        <v>342</v>
      </c>
      <c r="G690" s="2012" t="s">
        <v>905</v>
      </c>
      <c r="H690" s="2014">
        <v>0.3</v>
      </c>
      <c r="I690" s="224" t="s">
        <v>600</v>
      </c>
      <c r="J690" s="452"/>
      <c r="K690" s="453"/>
      <c r="L690" s="454">
        <v>1</v>
      </c>
      <c r="M690" s="455"/>
      <c r="N690" s="453"/>
      <c r="O690" s="454">
        <v>1</v>
      </c>
      <c r="P690" s="455"/>
      <c r="Q690" s="453"/>
      <c r="R690" s="454">
        <v>1</v>
      </c>
      <c r="S690" s="455"/>
      <c r="T690" s="453"/>
      <c r="U690" s="456">
        <v>1</v>
      </c>
      <c r="V690" s="215">
        <f>SUM(J690:L690)*H690</f>
        <v>0.3</v>
      </c>
      <c r="W690" s="216">
        <f>SUM(M690:O690)*H690</f>
        <v>0.3</v>
      </c>
      <c r="X690" s="216">
        <f>SUM(P690:R690)*H690</f>
        <v>0.3</v>
      </c>
      <c r="Y690" s="216">
        <f>SUM(S690:U690)*H690</f>
        <v>0.3</v>
      </c>
      <c r="Z690" s="217">
        <f t="shared" si="10"/>
        <v>0.3</v>
      </c>
      <c r="AA690" s="2017"/>
      <c r="AB690" s="585" t="s">
        <v>554</v>
      </c>
      <c r="AC690" s="1789">
        <v>92</v>
      </c>
      <c r="AD690" s="2118"/>
      <c r="AE690" s="2118"/>
    </row>
    <row r="691" spans="1:31" ht="24.95" customHeight="1" x14ac:dyDescent="0.2">
      <c r="A691" s="2029"/>
      <c r="B691" s="2027"/>
      <c r="C691" s="2033"/>
      <c r="D691" s="2031"/>
      <c r="E691" s="2031"/>
      <c r="F691" s="2027"/>
      <c r="G691" s="2013"/>
      <c r="H691" s="2015"/>
      <c r="I691" s="248" t="s">
        <v>601</v>
      </c>
      <c r="J691" s="467"/>
      <c r="K691" s="468"/>
      <c r="L691" s="469">
        <v>1</v>
      </c>
      <c r="M691" s="470"/>
      <c r="N691" s="468"/>
      <c r="O691" s="469"/>
      <c r="P691" s="470"/>
      <c r="Q691" s="468"/>
      <c r="R691" s="469"/>
      <c r="S691" s="470"/>
      <c r="T691" s="468"/>
      <c r="U691" s="471"/>
      <c r="V691" s="249">
        <f>SUM(J691:L691)*H690</f>
        <v>0.3</v>
      </c>
      <c r="W691" s="250">
        <f>SUM(M691:O691)*H690</f>
        <v>0</v>
      </c>
      <c r="X691" s="250">
        <f>SUM(P691:R691)*H690</f>
        <v>0</v>
      </c>
      <c r="Y691" s="250">
        <f>SUM(S691:U691)*H690</f>
        <v>0</v>
      </c>
      <c r="Z691" s="251">
        <f t="shared" si="10"/>
        <v>0.3</v>
      </c>
      <c r="AA691" s="2017"/>
      <c r="AB691" s="585" t="s">
        <v>554</v>
      </c>
      <c r="AC691" s="1789"/>
      <c r="AD691" s="2118"/>
      <c r="AE691" s="2118"/>
    </row>
    <row r="692" spans="1:31" ht="24.95" customHeight="1" x14ac:dyDescent="0.2">
      <c r="A692" s="2029"/>
      <c r="B692" s="2027"/>
      <c r="C692" s="2033"/>
      <c r="D692" s="2031"/>
      <c r="E692" s="2031"/>
      <c r="F692" s="2027"/>
      <c r="G692" s="2013" t="s">
        <v>906</v>
      </c>
      <c r="H692" s="2015">
        <v>0.7</v>
      </c>
      <c r="I692" s="593" t="s">
        <v>600</v>
      </c>
      <c r="J692" s="457"/>
      <c r="K692" s="458"/>
      <c r="L692" s="459"/>
      <c r="M692" s="460"/>
      <c r="N692" s="458"/>
      <c r="O692" s="459">
        <v>0.3</v>
      </c>
      <c r="P692" s="460"/>
      <c r="Q692" s="458"/>
      <c r="R692" s="459">
        <v>0.7</v>
      </c>
      <c r="S692" s="460"/>
      <c r="T692" s="458"/>
      <c r="U692" s="461">
        <v>1</v>
      </c>
      <c r="V692" s="218">
        <f>SUM(J692:L692)*H692</f>
        <v>0</v>
      </c>
      <c r="W692" s="219">
        <f>SUM(M692:O692)*H692</f>
        <v>0.21</v>
      </c>
      <c r="X692" s="219">
        <f>SUM(P692:R692)*H692</f>
        <v>0.48999999999999994</v>
      </c>
      <c r="Y692" s="219">
        <f>SUM(S692:U692)*H692</f>
        <v>0.7</v>
      </c>
      <c r="Z692" s="268">
        <f t="shared" si="10"/>
        <v>0.7</v>
      </c>
      <c r="AA692" s="2017"/>
      <c r="AB692" s="585" t="s">
        <v>554</v>
      </c>
      <c r="AC692" s="1789"/>
      <c r="AD692" s="2118"/>
      <c r="AE692" s="2118"/>
    </row>
    <row r="693" spans="1:31" ht="24.95" customHeight="1" thickBot="1" x14ac:dyDescent="0.25">
      <c r="A693" s="2029"/>
      <c r="B693" s="2027"/>
      <c r="C693" s="2033"/>
      <c r="D693" s="2031"/>
      <c r="E693" s="2031"/>
      <c r="F693" s="2027"/>
      <c r="G693" s="2024"/>
      <c r="H693" s="2025"/>
      <c r="I693" s="252" t="s">
        <v>601</v>
      </c>
      <c r="J693" s="472"/>
      <c r="K693" s="473"/>
      <c r="L693" s="474"/>
      <c r="M693" s="475"/>
      <c r="N693" s="473"/>
      <c r="O693" s="474"/>
      <c r="P693" s="475"/>
      <c r="Q693" s="473"/>
      <c r="R693" s="474"/>
      <c r="S693" s="475"/>
      <c r="T693" s="473"/>
      <c r="U693" s="476"/>
      <c r="V693" s="256">
        <f>SUM(J693:L693)*H692</f>
        <v>0</v>
      </c>
      <c r="W693" s="257">
        <f>SUM(M693:O693)*H692</f>
        <v>0</v>
      </c>
      <c r="X693" s="257">
        <f>SUM(P693:R693)*H692</f>
        <v>0</v>
      </c>
      <c r="Y693" s="257">
        <f>SUM(S693:U693)*H692</f>
        <v>0</v>
      </c>
      <c r="Z693" s="269">
        <f t="shared" si="10"/>
        <v>0</v>
      </c>
      <c r="AA693" s="2017"/>
      <c r="AB693" s="585" t="s">
        <v>554</v>
      </c>
      <c r="AC693" s="1789"/>
      <c r="AD693" s="2118"/>
      <c r="AE693" s="2118"/>
    </row>
    <row r="694" spans="1:31" ht="24.95" customHeight="1" x14ac:dyDescent="0.2">
      <c r="A694" s="2029"/>
      <c r="B694" s="2027"/>
      <c r="C694" s="2033"/>
      <c r="D694" s="2030" t="s">
        <v>499</v>
      </c>
      <c r="E694" s="2030" t="s">
        <v>501</v>
      </c>
      <c r="F694" s="2026" t="s">
        <v>343</v>
      </c>
      <c r="G694" s="2012" t="s">
        <v>907</v>
      </c>
      <c r="H694" s="2014">
        <v>0.5</v>
      </c>
      <c r="I694" s="224" t="s">
        <v>600</v>
      </c>
      <c r="J694" s="452"/>
      <c r="K694" s="453"/>
      <c r="L694" s="454">
        <v>0.4</v>
      </c>
      <c r="M694" s="455"/>
      <c r="N694" s="453"/>
      <c r="O694" s="454">
        <v>1</v>
      </c>
      <c r="P694" s="455"/>
      <c r="Q694" s="453"/>
      <c r="R694" s="454">
        <v>1</v>
      </c>
      <c r="S694" s="455"/>
      <c r="T694" s="453"/>
      <c r="U694" s="456">
        <v>1</v>
      </c>
      <c r="V694" s="215">
        <f>SUM(J694:L694)*H694</f>
        <v>0.2</v>
      </c>
      <c r="W694" s="216">
        <f>SUM(M694:O694)*H694</f>
        <v>0.5</v>
      </c>
      <c r="X694" s="216">
        <f>SUM(P694:R694)*H694</f>
        <v>0.5</v>
      </c>
      <c r="Y694" s="216">
        <f>SUM(S694:U694)*H694</f>
        <v>0.5</v>
      </c>
      <c r="Z694" s="217">
        <f t="shared" si="10"/>
        <v>0.5</v>
      </c>
      <c r="AA694" s="2039" t="s">
        <v>3</v>
      </c>
      <c r="AB694" s="594" t="s">
        <v>559</v>
      </c>
      <c r="AC694" s="1796">
        <v>93</v>
      </c>
      <c r="AD694" s="2110" t="s">
        <v>1022</v>
      </c>
      <c r="AE694" s="2110" t="s">
        <v>1022</v>
      </c>
    </row>
    <row r="695" spans="1:31" ht="24.95" customHeight="1" x14ac:dyDescent="0.2">
      <c r="A695" s="2029"/>
      <c r="B695" s="2027"/>
      <c r="C695" s="2033"/>
      <c r="D695" s="2031"/>
      <c r="E695" s="2031"/>
      <c r="F695" s="2027"/>
      <c r="G695" s="2013"/>
      <c r="H695" s="2015"/>
      <c r="I695" s="248" t="s">
        <v>601</v>
      </c>
      <c r="J695" s="467"/>
      <c r="K695" s="468"/>
      <c r="L695" s="469">
        <v>0.4</v>
      </c>
      <c r="M695" s="470"/>
      <c r="N695" s="468"/>
      <c r="O695" s="469"/>
      <c r="P695" s="470"/>
      <c r="Q695" s="468"/>
      <c r="R695" s="469"/>
      <c r="S695" s="470"/>
      <c r="T695" s="468"/>
      <c r="U695" s="471"/>
      <c r="V695" s="249">
        <f>SUM(J695:L695)*H694</f>
        <v>0.2</v>
      </c>
      <c r="W695" s="250">
        <f>SUM(M695:O695)*H694</f>
        <v>0</v>
      </c>
      <c r="X695" s="250">
        <f>SUM(P695:R695)*H694</f>
        <v>0</v>
      </c>
      <c r="Y695" s="250">
        <f>SUM(S695:U695)*H694</f>
        <v>0</v>
      </c>
      <c r="Z695" s="251">
        <f t="shared" si="10"/>
        <v>0.2</v>
      </c>
      <c r="AA695" s="2040"/>
      <c r="AB695" s="595" t="s">
        <v>559</v>
      </c>
      <c r="AC695" s="1789"/>
      <c r="AD695" s="2111"/>
      <c r="AE695" s="2111"/>
    </row>
    <row r="696" spans="1:31" ht="24.95" customHeight="1" x14ac:dyDescent="0.2">
      <c r="A696" s="2029"/>
      <c r="B696" s="2027"/>
      <c r="C696" s="2033"/>
      <c r="D696" s="2031"/>
      <c r="E696" s="2031"/>
      <c r="F696" s="2027"/>
      <c r="G696" s="2013" t="s">
        <v>1002</v>
      </c>
      <c r="H696" s="2015">
        <v>0.5</v>
      </c>
      <c r="I696" s="593" t="s">
        <v>600</v>
      </c>
      <c r="J696" s="457"/>
      <c r="K696" s="458"/>
      <c r="L696" s="459"/>
      <c r="M696" s="460"/>
      <c r="N696" s="458"/>
      <c r="O696" s="459">
        <v>0.2</v>
      </c>
      <c r="P696" s="460"/>
      <c r="Q696" s="458"/>
      <c r="R696" s="459">
        <v>0.6</v>
      </c>
      <c r="S696" s="460"/>
      <c r="T696" s="458"/>
      <c r="U696" s="461">
        <v>1</v>
      </c>
      <c r="V696" s="218">
        <f>SUM(J696:L696)*H696</f>
        <v>0</v>
      </c>
      <c r="W696" s="219">
        <f>SUM(M696:O696)*H696</f>
        <v>0.1</v>
      </c>
      <c r="X696" s="219">
        <f>SUM(P696:R696)*H696</f>
        <v>0.3</v>
      </c>
      <c r="Y696" s="219">
        <f>SUM(S696:U696)*H696</f>
        <v>0.5</v>
      </c>
      <c r="Z696" s="268">
        <f t="shared" si="10"/>
        <v>0.5</v>
      </c>
      <c r="AA696" s="2040"/>
      <c r="AB696" s="595" t="s">
        <v>559</v>
      </c>
      <c r="AC696" s="1789"/>
      <c r="AD696" s="2111"/>
      <c r="AE696" s="2111"/>
    </row>
    <row r="697" spans="1:31" ht="24.95" customHeight="1" thickBot="1" x14ac:dyDescent="0.25">
      <c r="A697" s="2029"/>
      <c r="B697" s="2027"/>
      <c r="C697" s="2033"/>
      <c r="D697" s="2031"/>
      <c r="E697" s="2031"/>
      <c r="F697" s="2027"/>
      <c r="G697" s="2024"/>
      <c r="H697" s="2025"/>
      <c r="I697" s="252" t="s">
        <v>601</v>
      </c>
      <c r="J697" s="472"/>
      <c r="K697" s="473"/>
      <c r="L697" s="474"/>
      <c r="M697" s="475"/>
      <c r="N697" s="473"/>
      <c r="O697" s="474"/>
      <c r="P697" s="475"/>
      <c r="Q697" s="473"/>
      <c r="R697" s="474"/>
      <c r="S697" s="475"/>
      <c r="T697" s="473"/>
      <c r="U697" s="476"/>
      <c r="V697" s="256">
        <f>SUM(J697:L697)*H696</f>
        <v>0</v>
      </c>
      <c r="W697" s="257">
        <f>SUM(M697:O697)*H696</f>
        <v>0</v>
      </c>
      <c r="X697" s="257">
        <f>SUM(P697:R697)*H696</f>
        <v>0</v>
      </c>
      <c r="Y697" s="257">
        <f>SUM(S697:U697)*H696</f>
        <v>0</v>
      </c>
      <c r="Z697" s="269">
        <f t="shared" si="10"/>
        <v>0</v>
      </c>
      <c r="AA697" s="2040"/>
      <c r="AB697" s="595" t="s">
        <v>559</v>
      </c>
      <c r="AC697" s="1797"/>
      <c r="AD697" s="2111"/>
      <c r="AE697" s="2111"/>
    </row>
    <row r="698" spans="1:31" ht="24.95" customHeight="1" x14ac:dyDescent="0.2">
      <c r="A698" s="2029"/>
      <c r="B698" s="2027"/>
      <c r="C698" s="2033"/>
      <c r="D698" s="2030" t="s">
        <v>345</v>
      </c>
      <c r="E698" s="2030" t="s">
        <v>346</v>
      </c>
      <c r="F698" s="2026" t="s">
        <v>347</v>
      </c>
      <c r="G698" s="2013" t="s">
        <v>1003</v>
      </c>
      <c r="H698" s="2015">
        <v>0.1</v>
      </c>
      <c r="I698" s="593" t="s">
        <v>600</v>
      </c>
      <c r="J698" s="457"/>
      <c r="K698" s="458"/>
      <c r="L698" s="459">
        <v>0.1</v>
      </c>
      <c r="M698" s="460"/>
      <c r="N698" s="458"/>
      <c r="O698" s="459">
        <v>0.6</v>
      </c>
      <c r="P698" s="460"/>
      <c r="Q698" s="458"/>
      <c r="R698" s="459">
        <v>1</v>
      </c>
      <c r="S698" s="460"/>
      <c r="T698" s="458"/>
      <c r="U698" s="461">
        <v>1</v>
      </c>
      <c r="V698" s="218">
        <f>SUM(J698:L698)*H698</f>
        <v>1.0000000000000002E-2</v>
      </c>
      <c r="W698" s="219">
        <f>SUM(M698:O698)*H698</f>
        <v>0.06</v>
      </c>
      <c r="X698" s="219">
        <f>SUM(P698:R698)*H698</f>
        <v>0.1</v>
      </c>
      <c r="Y698" s="219">
        <f>SUM(S698:U698)*H698</f>
        <v>0.1</v>
      </c>
      <c r="Z698" s="220">
        <f t="shared" si="10"/>
        <v>0.1</v>
      </c>
      <c r="AA698" s="2040"/>
      <c r="AB698" s="595" t="s">
        <v>559</v>
      </c>
      <c r="AC698" s="1789">
        <v>94</v>
      </c>
      <c r="AD698" s="2111"/>
      <c r="AE698" s="2111"/>
    </row>
    <row r="699" spans="1:31" ht="24.95" customHeight="1" x14ac:dyDescent="0.2">
      <c r="A699" s="2029"/>
      <c r="B699" s="2027"/>
      <c r="C699" s="2033"/>
      <c r="D699" s="2031"/>
      <c r="E699" s="2031"/>
      <c r="F699" s="2027"/>
      <c r="G699" s="2013"/>
      <c r="H699" s="2015"/>
      <c r="I699" s="248" t="s">
        <v>601</v>
      </c>
      <c r="J699" s="467"/>
      <c r="K699" s="468"/>
      <c r="L699" s="469">
        <v>0.1</v>
      </c>
      <c r="M699" s="470"/>
      <c r="N699" s="468"/>
      <c r="O699" s="469"/>
      <c r="P699" s="470"/>
      <c r="Q699" s="468"/>
      <c r="R699" s="469"/>
      <c r="S699" s="470"/>
      <c r="T699" s="468"/>
      <c r="U699" s="471"/>
      <c r="V699" s="249">
        <f>SUM(J699:L699)*H698</f>
        <v>1.0000000000000002E-2</v>
      </c>
      <c r="W699" s="250">
        <f>SUM(M699:O699)*H698</f>
        <v>0</v>
      </c>
      <c r="X699" s="250">
        <f>SUM(P699:R699)*H698</f>
        <v>0</v>
      </c>
      <c r="Y699" s="250">
        <f>SUM(S699:U699)*H698</f>
        <v>0</v>
      </c>
      <c r="Z699" s="251">
        <f t="shared" si="10"/>
        <v>1.0000000000000002E-2</v>
      </c>
      <c r="AA699" s="2040"/>
      <c r="AB699" s="595" t="s">
        <v>559</v>
      </c>
      <c r="AC699" s="1789"/>
      <c r="AD699" s="2111"/>
      <c r="AE699" s="2111"/>
    </row>
    <row r="700" spans="1:31" ht="24.95" customHeight="1" x14ac:dyDescent="0.2">
      <c r="A700" s="2029"/>
      <c r="B700" s="2027"/>
      <c r="C700" s="2033"/>
      <c r="D700" s="2031"/>
      <c r="E700" s="2031"/>
      <c r="F700" s="2027"/>
      <c r="G700" s="2013" t="s">
        <v>1004</v>
      </c>
      <c r="H700" s="2015">
        <v>0.4</v>
      </c>
      <c r="I700" s="593" t="s">
        <v>600</v>
      </c>
      <c r="J700" s="457"/>
      <c r="K700" s="458"/>
      <c r="L700" s="459"/>
      <c r="M700" s="460"/>
      <c r="N700" s="458"/>
      <c r="O700" s="459">
        <v>0.5</v>
      </c>
      <c r="P700" s="460"/>
      <c r="Q700" s="458"/>
      <c r="R700" s="459">
        <v>1</v>
      </c>
      <c r="S700" s="460"/>
      <c r="T700" s="458"/>
      <c r="U700" s="461">
        <v>1</v>
      </c>
      <c r="V700" s="218">
        <f>SUM(J700:L700)*H700</f>
        <v>0</v>
      </c>
      <c r="W700" s="219">
        <f>SUM(M700:O700)*H700</f>
        <v>0.2</v>
      </c>
      <c r="X700" s="219">
        <f>SUM(P700:R700)*H700</f>
        <v>0.4</v>
      </c>
      <c r="Y700" s="219">
        <f>SUM(S700:U700)*H700</f>
        <v>0.4</v>
      </c>
      <c r="Z700" s="220">
        <f t="shared" si="10"/>
        <v>0.4</v>
      </c>
      <c r="AA700" s="2040"/>
      <c r="AB700" s="595" t="s">
        <v>559</v>
      </c>
      <c r="AC700" s="1789"/>
      <c r="AD700" s="2111"/>
      <c r="AE700" s="2111"/>
    </row>
    <row r="701" spans="1:31" ht="24.95" customHeight="1" x14ac:dyDescent="0.2">
      <c r="A701" s="2029"/>
      <c r="B701" s="2027"/>
      <c r="C701" s="2033"/>
      <c r="D701" s="2031"/>
      <c r="E701" s="2031"/>
      <c r="F701" s="2027"/>
      <c r="G701" s="2013"/>
      <c r="H701" s="2015"/>
      <c r="I701" s="248" t="s">
        <v>601</v>
      </c>
      <c r="J701" s="467"/>
      <c r="K701" s="468"/>
      <c r="L701" s="469"/>
      <c r="M701" s="470"/>
      <c r="N701" s="468"/>
      <c r="O701" s="469"/>
      <c r="P701" s="470"/>
      <c r="Q701" s="468"/>
      <c r="R701" s="469"/>
      <c r="S701" s="470"/>
      <c r="T701" s="468"/>
      <c r="U701" s="471"/>
      <c r="V701" s="249">
        <f>SUM(J701:L701)*H700</f>
        <v>0</v>
      </c>
      <c r="W701" s="250">
        <f>SUM(M701:O701)*H700</f>
        <v>0</v>
      </c>
      <c r="X701" s="250">
        <f>SUM(P701:R701)*H700</f>
        <v>0</v>
      </c>
      <c r="Y701" s="250">
        <f>SUM(S701:U701)*H700</f>
        <v>0</v>
      </c>
      <c r="Z701" s="251">
        <f t="shared" si="10"/>
        <v>0</v>
      </c>
      <c r="AA701" s="2040"/>
      <c r="AB701" s="595" t="s">
        <v>559</v>
      </c>
      <c r="AC701" s="1789"/>
      <c r="AD701" s="2111"/>
      <c r="AE701" s="2111"/>
    </row>
    <row r="702" spans="1:31" ht="24.95" customHeight="1" x14ac:dyDescent="0.2">
      <c r="A702" s="2029"/>
      <c r="B702" s="2027"/>
      <c r="C702" s="2033"/>
      <c r="D702" s="2031"/>
      <c r="E702" s="2031"/>
      <c r="F702" s="2027"/>
      <c r="G702" s="2013" t="s">
        <v>1005</v>
      </c>
      <c r="H702" s="2015">
        <v>0.3</v>
      </c>
      <c r="I702" s="593" t="s">
        <v>600</v>
      </c>
      <c r="J702" s="457"/>
      <c r="K702" s="458"/>
      <c r="L702" s="459"/>
      <c r="M702" s="460"/>
      <c r="N702" s="458"/>
      <c r="O702" s="459"/>
      <c r="P702" s="460"/>
      <c r="Q702" s="458"/>
      <c r="R702" s="459">
        <v>0.5</v>
      </c>
      <c r="S702" s="460"/>
      <c r="T702" s="458"/>
      <c r="U702" s="461">
        <v>1</v>
      </c>
      <c r="V702" s="218">
        <f>SUM(J702:L702)*H702</f>
        <v>0</v>
      </c>
      <c r="W702" s="219">
        <f>SUM(M702:O702)*H702</f>
        <v>0</v>
      </c>
      <c r="X702" s="219">
        <f>SUM(P702:R702)*H702</f>
        <v>0.15</v>
      </c>
      <c r="Y702" s="219">
        <f>SUM(S702:U702)*H702</f>
        <v>0.3</v>
      </c>
      <c r="Z702" s="220">
        <f t="shared" si="10"/>
        <v>0.3</v>
      </c>
      <c r="AA702" s="2040"/>
      <c r="AB702" s="595" t="s">
        <v>559</v>
      </c>
      <c r="AC702" s="1789"/>
      <c r="AD702" s="2111"/>
      <c r="AE702" s="2111"/>
    </row>
    <row r="703" spans="1:31" ht="24.95" customHeight="1" x14ac:dyDescent="0.2">
      <c r="A703" s="2029"/>
      <c r="B703" s="2027"/>
      <c r="C703" s="2033"/>
      <c r="D703" s="2031"/>
      <c r="E703" s="2031"/>
      <c r="F703" s="2027"/>
      <c r="G703" s="2013"/>
      <c r="H703" s="2015"/>
      <c r="I703" s="248" t="s">
        <v>601</v>
      </c>
      <c r="J703" s="467"/>
      <c r="K703" s="468"/>
      <c r="L703" s="469"/>
      <c r="M703" s="470"/>
      <c r="N703" s="468"/>
      <c r="O703" s="469"/>
      <c r="P703" s="470"/>
      <c r="Q703" s="468"/>
      <c r="R703" s="469"/>
      <c r="S703" s="470"/>
      <c r="T703" s="468"/>
      <c r="U703" s="471"/>
      <c r="V703" s="249">
        <f>SUM(J703:L703)*H702</f>
        <v>0</v>
      </c>
      <c r="W703" s="250">
        <f>SUM(M703:O703)*H702</f>
        <v>0</v>
      </c>
      <c r="X703" s="250">
        <f>SUM(P703:R703)*H702</f>
        <v>0</v>
      </c>
      <c r="Y703" s="250">
        <f>SUM(S703:U703)*H702</f>
        <v>0</v>
      </c>
      <c r="Z703" s="251">
        <f t="shared" si="10"/>
        <v>0</v>
      </c>
      <c r="AA703" s="2040"/>
      <c r="AB703" s="595" t="s">
        <v>559</v>
      </c>
      <c r="AC703" s="1789"/>
      <c r="AD703" s="2111"/>
      <c r="AE703" s="2111"/>
    </row>
    <row r="704" spans="1:31" ht="24.95" customHeight="1" x14ac:dyDescent="0.2">
      <c r="A704" s="2029"/>
      <c r="B704" s="2027"/>
      <c r="C704" s="2033"/>
      <c r="D704" s="2031"/>
      <c r="E704" s="2031"/>
      <c r="F704" s="2027"/>
      <c r="G704" s="2013" t="s">
        <v>1006</v>
      </c>
      <c r="H704" s="2015">
        <v>0.2</v>
      </c>
      <c r="I704" s="593" t="s">
        <v>600</v>
      </c>
      <c r="J704" s="457"/>
      <c r="K704" s="458"/>
      <c r="L704" s="459"/>
      <c r="M704" s="460"/>
      <c r="N704" s="458"/>
      <c r="O704" s="459"/>
      <c r="P704" s="460"/>
      <c r="Q704" s="458"/>
      <c r="R704" s="459"/>
      <c r="S704" s="460"/>
      <c r="T704" s="458"/>
      <c r="U704" s="461">
        <v>1</v>
      </c>
      <c r="V704" s="218">
        <f>SUM(J704:L704)*H704</f>
        <v>0</v>
      </c>
      <c r="W704" s="219">
        <f>SUM(M704:O704)*H704</f>
        <v>0</v>
      </c>
      <c r="X704" s="219">
        <f>SUM(P704:R704)*H704</f>
        <v>0</v>
      </c>
      <c r="Y704" s="219">
        <f>SUM(S704:U704)*H704</f>
        <v>0.2</v>
      </c>
      <c r="Z704" s="220">
        <f t="shared" si="10"/>
        <v>0.2</v>
      </c>
      <c r="AA704" s="2040"/>
      <c r="AB704" s="595" t="s">
        <v>559</v>
      </c>
      <c r="AC704" s="1789"/>
      <c r="AD704" s="2111"/>
      <c r="AE704" s="2111"/>
    </row>
    <row r="705" spans="1:31" ht="24.95" customHeight="1" thickBot="1" x14ac:dyDescent="0.25">
      <c r="A705" s="2029"/>
      <c r="B705" s="2027"/>
      <c r="C705" s="2033"/>
      <c r="D705" s="2037"/>
      <c r="E705" s="2037"/>
      <c r="F705" s="2038"/>
      <c r="G705" s="2024"/>
      <c r="H705" s="2025"/>
      <c r="I705" s="252" t="s">
        <v>601</v>
      </c>
      <c r="J705" s="472"/>
      <c r="K705" s="473"/>
      <c r="L705" s="474"/>
      <c r="M705" s="475"/>
      <c r="N705" s="473"/>
      <c r="O705" s="474"/>
      <c r="P705" s="475"/>
      <c r="Q705" s="473"/>
      <c r="R705" s="474"/>
      <c r="S705" s="475"/>
      <c r="T705" s="473"/>
      <c r="U705" s="476"/>
      <c r="V705" s="256">
        <f>SUM(J705:L705)*H704</f>
        <v>0</v>
      </c>
      <c r="W705" s="257">
        <f>SUM(M705:O705)*H704</f>
        <v>0</v>
      </c>
      <c r="X705" s="257">
        <f>SUM(P705:R705)*H704</f>
        <v>0</v>
      </c>
      <c r="Y705" s="257">
        <f>SUM(S705:U705)*H704</f>
        <v>0</v>
      </c>
      <c r="Z705" s="258">
        <f t="shared" si="10"/>
        <v>0</v>
      </c>
      <c r="AA705" s="2041"/>
      <c r="AB705" s="586" t="s">
        <v>559</v>
      </c>
      <c r="AC705" s="1797"/>
      <c r="AD705" s="2112"/>
      <c r="AE705" s="2112"/>
    </row>
    <row r="706" spans="1:31" ht="24.95" customHeight="1" x14ac:dyDescent="0.2">
      <c r="A706" s="2029"/>
      <c r="B706" s="2027"/>
      <c r="C706" s="2033"/>
      <c r="D706" s="2030" t="s">
        <v>500</v>
      </c>
      <c r="E706" s="2030" t="s">
        <v>502</v>
      </c>
      <c r="F706" s="2026" t="s">
        <v>344</v>
      </c>
      <c r="G706" s="2012" t="s">
        <v>907</v>
      </c>
      <c r="H706" s="2035">
        <v>0.5</v>
      </c>
      <c r="I706" s="593" t="s">
        <v>600</v>
      </c>
      <c r="J706" s="457"/>
      <c r="K706" s="458"/>
      <c r="L706" s="459"/>
      <c r="M706" s="460"/>
      <c r="N706" s="458"/>
      <c r="O706" s="459">
        <v>1</v>
      </c>
      <c r="P706" s="460"/>
      <c r="Q706" s="458"/>
      <c r="R706" s="459">
        <v>1</v>
      </c>
      <c r="S706" s="460"/>
      <c r="T706" s="458"/>
      <c r="U706" s="461">
        <v>1</v>
      </c>
      <c r="V706" s="218">
        <f>SUM(J706:L706)*H706</f>
        <v>0</v>
      </c>
      <c r="W706" s="219">
        <f>SUM(M706:O706)*H706</f>
        <v>0.5</v>
      </c>
      <c r="X706" s="219">
        <f>SUM(P706:R706)*H706</f>
        <v>0.5</v>
      </c>
      <c r="Y706" s="219">
        <f>SUM(S706:U706)*H706</f>
        <v>0.5</v>
      </c>
      <c r="Z706" s="220">
        <f>MAX(V706:Y706)</f>
        <v>0.5</v>
      </c>
      <c r="AA706" s="2043" t="s">
        <v>551</v>
      </c>
      <c r="AB706" s="587" t="s">
        <v>553</v>
      </c>
      <c r="AC706" s="1789">
        <v>95</v>
      </c>
      <c r="AD706" s="2127"/>
      <c r="AE706" s="2127"/>
    </row>
    <row r="707" spans="1:31" ht="24.95" customHeight="1" x14ac:dyDescent="0.2">
      <c r="A707" s="2029"/>
      <c r="B707" s="2027"/>
      <c r="C707" s="2033"/>
      <c r="D707" s="2031"/>
      <c r="E707" s="2031"/>
      <c r="F707" s="2027"/>
      <c r="G707" s="2013"/>
      <c r="H707" s="2036"/>
      <c r="I707" s="248" t="s">
        <v>601</v>
      </c>
      <c r="J707" s="467"/>
      <c r="K707" s="468"/>
      <c r="L707" s="469"/>
      <c r="M707" s="470"/>
      <c r="N707" s="468"/>
      <c r="O707" s="469"/>
      <c r="P707" s="470"/>
      <c r="Q707" s="468"/>
      <c r="R707" s="469"/>
      <c r="S707" s="470"/>
      <c r="T707" s="468"/>
      <c r="U707" s="471"/>
      <c r="V707" s="249">
        <f>SUM(J707:L707)*H706</f>
        <v>0</v>
      </c>
      <c r="W707" s="250">
        <f>SUM(M707:O707)*H706</f>
        <v>0</v>
      </c>
      <c r="X707" s="250">
        <f>SUM(P707:R707)*H706</f>
        <v>0</v>
      </c>
      <c r="Y707" s="250">
        <f>SUM(S707:U707)*H706</f>
        <v>0</v>
      </c>
      <c r="Z707" s="251">
        <f>MAX(V707:Y707)</f>
        <v>0</v>
      </c>
      <c r="AA707" s="2043"/>
      <c r="AB707" s="587" t="s">
        <v>553</v>
      </c>
      <c r="AC707" s="1789"/>
      <c r="AD707" s="2127"/>
      <c r="AE707" s="2127"/>
    </row>
    <row r="708" spans="1:31" ht="24.95" customHeight="1" x14ac:dyDescent="0.2">
      <c r="A708" s="2029"/>
      <c r="B708" s="2027"/>
      <c r="C708" s="2033"/>
      <c r="D708" s="2031"/>
      <c r="E708" s="2031"/>
      <c r="F708" s="2027"/>
      <c r="G708" s="2013" t="s">
        <v>908</v>
      </c>
      <c r="H708" s="2036">
        <v>0.5</v>
      </c>
      <c r="I708" s="593" t="s">
        <v>600</v>
      </c>
      <c r="J708" s="457"/>
      <c r="K708" s="458"/>
      <c r="L708" s="459"/>
      <c r="M708" s="460"/>
      <c r="N708" s="458"/>
      <c r="O708" s="459">
        <v>1</v>
      </c>
      <c r="P708" s="460"/>
      <c r="Q708" s="458"/>
      <c r="R708" s="459">
        <v>1</v>
      </c>
      <c r="S708" s="460"/>
      <c r="T708" s="458"/>
      <c r="U708" s="461">
        <v>1</v>
      </c>
      <c r="V708" s="218">
        <f>SUM(J708:L708)*H708</f>
        <v>0</v>
      </c>
      <c r="W708" s="219">
        <f>SUM(M708:O708)*H708</f>
        <v>0.5</v>
      </c>
      <c r="X708" s="219">
        <f>SUM(P708:R708)*H708</f>
        <v>0.5</v>
      </c>
      <c r="Y708" s="219">
        <f>SUM(S708:U708)*H708</f>
        <v>0.5</v>
      </c>
      <c r="Z708" s="220">
        <f>MAX(V708:Y708)</f>
        <v>0.5</v>
      </c>
      <c r="AA708" s="2043"/>
      <c r="AB708" s="587" t="s">
        <v>553</v>
      </c>
      <c r="AC708" s="1789"/>
      <c r="AD708" s="2127"/>
      <c r="AE708" s="2127"/>
    </row>
    <row r="709" spans="1:31" ht="24.95" customHeight="1" thickBot="1" x14ac:dyDescent="0.25">
      <c r="A709" s="2029"/>
      <c r="B709" s="2027"/>
      <c r="C709" s="2034"/>
      <c r="D709" s="2031"/>
      <c r="E709" s="2031"/>
      <c r="F709" s="2027"/>
      <c r="G709" s="2024"/>
      <c r="H709" s="2045"/>
      <c r="I709" s="252" t="s">
        <v>601</v>
      </c>
      <c r="J709" s="472"/>
      <c r="K709" s="473"/>
      <c r="L709" s="474"/>
      <c r="M709" s="475"/>
      <c r="N709" s="473"/>
      <c r="O709" s="474"/>
      <c r="P709" s="475"/>
      <c r="Q709" s="473"/>
      <c r="R709" s="474"/>
      <c r="S709" s="475"/>
      <c r="T709" s="473"/>
      <c r="U709" s="476"/>
      <c r="V709" s="256">
        <f>SUM(J709:L709)*H708</f>
        <v>0</v>
      </c>
      <c r="W709" s="257">
        <f>SUM(M709:O709)*H708</f>
        <v>0</v>
      </c>
      <c r="X709" s="257">
        <f>SUM(P709:R709)*H708</f>
        <v>0</v>
      </c>
      <c r="Y709" s="257">
        <f>SUM(S709:U709)*H708</f>
        <v>0</v>
      </c>
      <c r="Z709" s="258">
        <f t="shared" ref="Z709:Z767" si="11">MAX(V709:Y709)</f>
        <v>0</v>
      </c>
      <c r="AA709" s="2043"/>
      <c r="AB709" s="587" t="s">
        <v>553</v>
      </c>
      <c r="AC709" s="1789"/>
      <c r="AD709" s="2127"/>
      <c r="AE709" s="2127"/>
    </row>
    <row r="710" spans="1:31" ht="24.75" customHeight="1" x14ac:dyDescent="0.2">
      <c r="A710" s="1707" t="s">
        <v>348</v>
      </c>
      <c r="B710" s="2046" t="s">
        <v>880</v>
      </c>
      <c r="C710" s="2030" t="s">
        <v>350</v>
      </c>
      <c r="D710" s="2030" t="s">
        <v>351</v>
      </c>
      <c r="E710" s="2030" t="s">
        <v>352</v>
      </c>
      <c r="F710" s="2030" t="s">
        <v>353</v>
      </c>
      <c r="G710" s="2012" t="s">
        <v>1019</v>
      </c>
      <c r="H710" s="2014">
        <v>0.3</v>
      </c>
      <c r="I710" s="593" t="s">
        <v>600</v>
      </c>
      <c r="J710" s="457"/>
      <c r="K710" s="458"/>
      <c r="L710" s="459">
        <v>0.5</v>
      </c>
      <c r="M710" s="460"/>
      <c r="N710" s="458"/>
      <c r="O710" s="459">
        <v>1</v>
      </c>
      <c r="P710" s="460"/>
      <c r="Q710" s="458"/>
      <c r="R710" s="459">
        <v>1</v>
      </c>
      <c r="S710" s="460"/>
      <c r="T710" s="458"/>
      <c r="U710" s="461">
        <v>1</v>
      </c>
      <c r="V710" s="218">
        <f>SUM(J710:L710)*H710</f>
        <v>0.15</v>
      </c>
      <c r="W710" s="219">
        <f>SUM(M710:O710)*H710</f>
        <v>0.3</v>
      </c>
      <c r="X710" s="219">
        <f>SUM(P710:R710)*H710</f>
        <v>0.3</v>
      </c>
      <c r="Y710" s="219">
        <f>SUM(S710:U710)*H710</f>
        <v>0.3</v>
      </c>
      <c r="Z710" s="220">
        <f t="shared" si="11"/>
        <v>0.3</v>
      </c>
      <c r="AA710" s="2042" t="s">
        <v>497</v>
      </c>
      <c r="AB710" s="588" t="s">
        <v>560</v>
      </c>
      <c r="AC710" s="1796">
        <v>96</v>
      </c>
      <c r="AD710" s="2128" t="s">
        <v>1022</v>
      </c>
      <c r="AE710" s="2128"/>
    </row>
    <row r="711" spans="1:31" ht="24.95" customHeight="1" x14ac:dyDescent="0.2">
      <c r="A711" s="1727"/>
      <c r="B711" s="2047"/>
      <c r="C711" s="2031"/>
      <c r="D711" s="2031"/>
      <c r="E711" s="2031"/>
      <c r="F711" s="2031"/>
      <c r="G711" s="2013"/>
      <c r="H711" s="2015"/>
      <c r="I711" s="248" t="s">
        <v>601</v>
      </c>
      <c r="J711" s="467"/>
      <c r="K711" s="468"/>
      <c r="L711" s="469">
        <v>0.5</v>
      </c>
      <c r="M711" s="470"/>
      <c r="N711" s="468"/>
      <c r="O711" s="469"/>
      <c r="P711" s="470"/>
      <c r="Q711" s="468"/>
      <c r="R711" s="469"/>
      <c r="S711" s="470"/>
      <c r="T711" s="468"/>
      <c r="U711" s="471"/>
      <c r="V711" s="249">
        <f>SUM(J711:L711)*H710</f>
        <v>0.15</v>
      </c>
      <c r="W711" s="250">
        <f>SUM(M711:O711)*H710</f>
        <v>0</v>
      </c>
      <c r="X711" s="250">
        <f>SUM(P711:R711)*H710</f>
        <v>0</v>
      </c>
      <c r="Y711" s="250">
        <f>SUM(S711:U711)*H710</f>
        <v>0</v>
      </c>
      <c r="Z711" s="251">
        <f t="shared" si="11"/>
        <v>0.15</v>
      </c>
      <c r="AA711" s="2043"/>
      <c r="AB711" s="587" t="s">
        <v>560</v>
      </c>
      <c r="AC711" s="1789"/>
      <c r="AD711" s="2127"/>
      <c r="AE711" s="2127"/>
    </row>
    <row r="712" spans="1:31" ht="24.95" customHeight="1" x14ac:dyDescent="0.2">
      <c r="A712" s="1727"/>
      <c r="B712" s="2047"/>
      <c r="C712" s="2031"/>
      <c r="D712" s="2031"/>
      <c r="E712" s="2031"/>
      <c r="F712" s="2031"/>
      <c r="G712" s="2013" t="s">
        <v>987</v>
      </c>
      <c r="H712" s="2015">
        <v>0.4</v>
      </c>
      <c r="I712" s="593" t="s">
        <v>600</v>
      </c>
      <c r="J712" s="457"/>
      <c r="K712" s="458"/>
      <c r="L712" s="459"/>
      <c r="M712" s="460"/>
      <c r="N712" s="458"/>
      <c r="O712" s="459">
        <v>0.5</v>
      </c>
      <c r="P712" s="460"/>
      <c r="Q712" s="458"/>
      <c r="R712" s="459">
        <v>1</v>
      </c>
      <c r="S712" s="460"/>
      <c r="T712" s="458"/>
      <c r="U712" s="461">
        <v>1</v>
      </c>
      <c r="V712" s="218">
        <f>SUM(J712:L712)*H712</f>
        <v>0</v>
      </c>
      <c r="W712" s="219">
        <f>SUM(M712:O712)*H712</f>
        <v>0.2</v>
      </c>
      <c r="X712" s="219">
        <f>SUM(P712:R712)*H712</f>
        <v>0.4</v>
      </c>
      <c r="Y712" s="219">
        <f>SUM(S712:U712)*H712</f>
        <v>0.4</v>
      </c>
      <c r="Z712" s="220">
        <f t="shared" si="11"/>
        <v>0.4</v>
      </c>
      <c r="AA712" s="2043"/>
      <c r="AB712" s="587" t="s">
        <v>560</v>
      </c>
      <c r="AC712" s="1789"/>
      <c r="AD712" s="2127"/>
      <c r="AE712" s="2127"/>
    </row>
    <row r="713" spans="1:31" ht="24.95" customHeight="1" x14ac:dyDescent="0.2">
      <c r="A713" s="1727"/>
      <c r="B713" s="2047"/>
      <c r="C713" s="2031"/>
      <c r="D713" s="2031"/>
      <c r="E713" s="2031"/>
      <c r="F713" s="2031"/>
      <c r="G713" s="2013"/>
      <c r="H713" s="2015"/>
      <c r="I713" s="248" t="s">
        <v>601</v>
      </c>
      <c r="J713" s="467"/>
      <c r="K713" s="468"/>
      <c r="L713" s="469"/>
      <c r="M713" s="470"/>
      <c r="N713" s="468"/>
      <c r="O713" s="469"/>
      <c r="P713" s="470"/>
      <c r="Q713" s="468"/>
      <c r="R713" s="469"/>
      <c r="S713" s="470"/>
      <c r="T713" s="468"/>
      <c r="U713" s="471"/>
      <c r="V713" s="249">
        <f>SUM(J713:L713)*H712</f>
        <v>0</v>
      </c>
      <c r="W713" s="250">
        <f>SUM(M713:O713)*H712</f>
        <v>0</v>
      </c>
      <c r="X713" s="250">
        <f>SUM(P713:R713)*H712</f>
        <v>0</v>
      </c>
      <c r="Y713" s="250">
        <f>SUM(S713:U713)*H712</f>
        <v>0</v>
      </c>
      <c r="Z713" s="251">
        <f t="shared" si="11"/>
        <v>0</v>
      </c>
      <c r="AA713" s="2043"/>
      <c r="AB713" s="587" t="s">
        <v>560</v>
      </c>
      <c r="AC713" s="1789"/>
      <c r="AD713" s="2127"/>
      <c r="AE713" s="2127"/>
    </row>
    <row r="714" spans="1:31" ht="24.95" customHeight="1" x14ac:dyDescent="0.2">
      <c r="A714" s="1727"/>
      <c r="B714" s="2047"/>
      <c r="C714" s="2031"/>
      <c r="D714" s="2031"/>
      <c r="E714" s="2031"/>
      <c r="F714" s="2031"/>
      <c r="G714" s="2013" t="s">
        <v>988</v>
      </c>
      <c r="H714" s="2044">
        <v>0.15</v>
      </c>
      <c r="I714" s="593" t="s">
        <v>600</v>
      </c>
      <c r="J714" s="457"/>
      <c r="K714" s="458"/>
      <c r="L714" s="459"/>
      <c r="M714" s="460"/>
      <c r="N714" s="458"/>
      <c r="O714" s="459"/>
      <c r="P714" s="460"/>
      <c r="Q714" s="458"/>
      <c r="R714" s="459"/>
      <c r="S714" s="460"/>
      <c r="T714" s="458"/>
      <c r="U714" s="461">
        <v>1</v>
      </c>
      <c r="V714" s="218">
        <f>SUM(J714:L714)*H714</f>
        <v>0</v>
      </c>
      <c r="W714" s="219">
        <f>SUM(M714:O714)*H714</f>
        <v>0</v>
      </c>
      <c r="X714" s="219">
        <f>SUM(P714:R714)*H714</f>
        <v>0</v>
      </c>
      <c r="Y714" s="219">
        <f>SUM(S714:U714)*H714</f>
        <v>0.15</v>
      </c>
      <c r="Z714" s="220">
        <f t="shared" si="11"/>
        <v>0.15</v>
      </c>
      <c r="AA714" s="2043"/>
      <c r="AB714" s="587" t="s">
        <v>560</v>
      </c>
      <c r="AC714" s="1789"/>
      <c r="AD714" s="2127"/>
      <c r="AE714" s="2127"/>
    </row>
    <row r="715" spans="1:31" ht="24.95" customHeight="1" x14ac:dyDescent="0.2">
      <c r="A715" s="1727"/>
      <c r="B715" s="2047"/>
      <c r="C715" s="2031"/>
      <c r="D715" s="2031"/>
      <c r="E715" s="2031"/>
      <c r="F715" s="2031"/>
      <c r="G715" s="2013"/>
      <c r="H715" s="2014"/>
      <c r="I715" s="248" t="s">
        <v>601</v>
      </c>
      <c r="J715" s="467"/>
      <c r="K715" s="468"/>
      <c r="L715" s="469"/>
      <c r="M715" s="470"/>
      <c r="N715" s="468"/>
      <c r="O715" s="469"/>
      <c r="P715" s="470"/>
      <c r="Q715" s="468"/>
      <c r="R715" s="469"/>
      <c r="S715" s="470"/>
      <c r="T715" s="468"/>
      <c r="U715" s="471"/>
      <c r="V715" s="249">
        <f>SUM(J715:L715)*H714</f>
        <v>0</v>
      </c>
      <c r="W715" s="250">
        <f>SUM(M715:O715)*H714</f>
        <v>0</v>
      </c>
      <c r="X715" s="250">
        <f>SUM(P715:R715)*H714</f>
        <v>0</v>
      </c>
      <c r="Y715" s="250">
        <f>SUM(S715:U715)*H714</f>
        <v>0</v>
      </c>
      <c r="Z715" s="251">
        <f t="shared" si="11"/>
        <v>0</v>
      </c>
      <c r="AA715" s="2043"/>
      <c r="AB715" s="587" t="s">
        <v>560</v>
      </c>
      <c r="AC715" s="1789"/>
      <c r="AD715" s="2127"/>
      <c r="AE715" s="2127"/>
    </row>
    <row r="716" spans="1:31" ht="24.95" customHeight="1" x14ac:dyDescent="0.2">
      <c r="A716" s="1727"/>
      <c r="B716" s="2047"/>
      <c r="C716" s="2031"/>
      <c r="D716" s="2031"/>
      <c r="E716" s="2031"/>
      <c r="F716" s="2031"/>
      <c r="G716" s="2013" t="s">
        <v>989</v>
      </c>
      <c r="H716" s="2015">
        <v>0.15</v>
      </c>
      <c r="I716" s="593" t="s">
        <v>600</v>
      </c>
      <c r="J716" s="457"/>
      <c r="K716" s="458"/>
      <c r="L716" s="459"/>
      <c r="M716" s="460"/>
      <c r="N716" s="458"/>
      <c r="O716" s="459"/>
      <c r="P716" s="460"/>
      <c r="Q716" s="458"/>
      <c r="R716" s="459"/>
      <c r="S716" s="460"/>
      <c r="T716" s="458"/>
      <c r="U716" s="461">
        <v>1</v>
      </c>
      <c r="V716" s="218">
        <f>SUM(J716:L716)*H716</f>
        <v>0</v>
      </c>
      <c r="W716" s="219">
        <f>SUM(M716:O716)*H716</f>
        <v>0</v>
      </c>
      <c r="X716" s="219">
        <f>SUM(P716:R716)*H716</f>
        <v>0</v>
      </c>
      <c r="Y716" s="219">
        <f>SUM(S716:U716)*H716</f>
        <v>0.15</v>
      </c>
      <c r="Z716" s="220">
        <f t="shared" si="11"/>
        <v>0.15</v>
      </c>
      <c r="AA716" s="2043"/>
      <c r="AB716" s="587" t="s">
        <v>560</v>
      </c>
      <c r="AC716" s="1789"/>
      <c r="AD716" s="2127"/>
      <c r="AE716" s="2127"/>
    </row>
    <row r="717" spans="1:31" ht="24.95" customHeight="1" thickBot="1" x14ac:dyDescent="0.25">
      <c r="A717" s="1727"/>
      <c r="B717" s="2047"/>
      <c r="C717" s="2031"/>
      <c r="D717" s="2031"/>
      <c r="E717" s="2031"/>
      <c r="F717" s="2031"/>
      <c r="G717" s="2024"/>
      <c r="H717" s="2025"/>
      <c r="I717" s="252" t="s">
        <v>601</v>
      </c>
      <c r="J717" s="472"/>
      <c r="K717" s="473"/>
      <c r="L717" s="474"/>
      <c r="M717" s="475"/>
      <c r="N717" s="473"/>
      <c r="O717" s="474"/>
      <c r="P717" s="475"/>
      <c r="Q717" s="473"/>
      <c r="R717" s="474"/>
      <c r="S717" s="475"/>
      <c r="T717" s="473"/>
      <c r="U717" s="476"/>
      <c r="V717" s="256">
        <f>SUM(J717:L717)*H716</f>
        <v>0</v>
      </c>
      <c r="W717" s="257">
        <f>SUM(M717:O717)*H716</f>
        <v>0</v>
      </c>
      <c r="X717" s="257">
        <f>SUM(P717:R717)*H716</f>
        <v>0</v>
      </c>
      <c r="Y717" s="257">
        <f>SUM(S717:U717)*H716</f>
        <v>0</v>
      </c>
      <c r="Z717" s="258">
        <f t="shared" si="11"/>
        <v>0</v>
      </c>
      <c r="AA717" s="2043"/>
      <c r="AB717" s="587" t="s">
        <v>560</v>
      </c>
      <c r="AC717" s="1797"/>
      <c r="AD717" s="2127"/>
      <c r="AE717" s="2127"/>
    </row>
    <row r="718" spans="1:31" ht="24.95" customHeight="1" x14ac:dyDescent="0.2">
      <c r="A718" s="1727"/>
      <c r="B718" s="2047"/>
      <c r="C718" s="2030" t="s">
        <v>355</v>
      </c>
      <c r="D718" s="2030" t="s">
        <v>356</v>
      </c>
      <c r="E718" s="2030" t="s">
        <v>412</v>
      </c>
      <c r="F718" s="2030" t="s">
        <v>416</v>
      </c>
      <c r="G718" s="2012" t="s">
        <v>909</v>
      </c>
      <c r="H718" s="2014">
        <v>0.3</v>
      </c>
      <c r="I718" s="593" t="s">
        <v>600</v>
      </c>
      <c r="J718" s="457"/>
      <c r="K718" s="458"/>
      <c r="L718" s="459">
        <v>0.5</v>
      </c>
      <c r="M718" s="460"/>
      <c r="N718" s="458"/>
      <c r="O718" s="459">
        <v>1</v>
      </c>
      <c r="P718" s="460"/>
      <c r="Q718" s="458"/>
      <c r="R718" s="459">
        <v>1</v>
      </c>
      <c r="S718" s="460"/>
      <c r="T718" s="458"/>
      <c r="U718" s="461">
        <v>1</v>
      </c>
      <c r="V718" s="218">
        <f>SUM(J718:L718)*H718</f>
        <v>0.15</v>
      </c>
      <c r="W718" s="219">
        <f>SUM(M718:O718)*H718</f>
        <v>0.3</v>
      </c>
      <c r="X718" s="219">
        <f>SUM(P718:R718)*H718</f>
        <v>0.3</v>
      </c>
      <c r="Y718" s="219">
        <f>SUM(S718:U718)*H718</f>
        <v>0.3</v>
      </c>
      <c r="Z718" s="220">
        <f t="shared" si="11"/>
        <v>0.3</v>
      </c>
      <c r="AA718" s="2043"/>
      <c r="AB718" s="587" t="s">
        <v>560</v>
      </c>
      <c r="AC718" s="1789">
        <v>97</v>
      </c>
      <c r="AD718" s="2127"/>
      <c r="AE718" s="2127"/>
    </row>
    <row r="719" spans="1:31" ht="24.95" customHeight="1" x14ac:dyDescent="0.2">
      <c r="A719" s="1727"/>
      <c r="B719" s="2047"/>
      <c r="C719" s="2031"/>
      <c r="D719" s="2031"/>
      <c r="E719" s="2031"/>
      <c r="F719" s="2031"/>
      <c r="G719" s="2013"/>
      <c r="H719" s="2015"/>
      <c r="I719" s="248" t="s">
        <v>601</v>
      </c>
      <c r="J719" s="467"/>
      <c r="K719" s="468"/>
      <c r="L719" s="469">
        <v>0.5</v>
      </c>
      <c r="M719" s="470"/>
      <c r="N719" s="468"/>
      <c r="O719" s="469"/>
      <c r="P719" s="470"/>
      <c r="Q719" s="468"/>
      <c r="R719" s="469"/>
      <c r="S719" s="470"/>
      <c r="T719" s="468"/>
      <c r="U719" s="471"/>
      <c r="V719" s="249">
        <f>SUM(J719:L719)*H718</f>
        <v>0.15</v>
      </c>
      <c r="W719" s="250">
        <f>SUM(M719:O719)*H718</f>
        <v>0</v>
      </c>
      <c r="X719" s="250">
        <f>SUM(P719:R719)*H718</f>
        <v>0</v>
      </c>
      <c r="Y719" s="250">
        <f>SUM(S719:U719)*H718</f>
        <v>0</v>
      </c>
      <c r="Z719" s="251">
        <f t="shared" si="11"/>
        <v>0.15</v>
      </c>
      <c r="AA719" s="2043"/>
      <c r="AB719" s="587" t="s">
        <v>560</v>
      </c>
      <c r="AC719" s="1789"/>
      <c r="AD719" s="2127"/>
      <c r="AE719" s="2127"/>
    </row>
    <row r="720" spans="1:31" ht="24.95" customHeight="1" x14ac:dyDescent="0.2">
      <c r="A720" s="1727"/>
      <c r="B720" s="2047"/>
      <c r="C720" s="2031"/>
      <c r="D720" s="2031"/>
      <c r="E720" s="2031"/>
      <c r="F720" s="2031"/>
      <c r="G720" s="2013" t="s">
        <v>910</v>
      </c>
      <c r="H720" s="2015">
        <v>0.1</v>
      </c>
      <c r="I720" s="593" t="s">
        <v>600</v>
      </c>
      <c r="J720" s="457"/>
      <c r="K720" s="458"/>
      <c r="L720" s="459"/>
      <c r="M720" s="460"/>
      <c r="N720" s="458"/>
      <c r="O720" s="459">
        <v>0.2</v>
      </c>
      <c r="P720" s="460"/>
      <c r="Q720" s="458"/>
      <c r="R720" s="459">
        <v>1</v>
      </c>
      <c r="S720" s="460"/>
      <c r="T720" s="458"/>
      <c r="U720" s="461">
        <v>1</v>
      </c>
      <c r="V720" s="218">
        <f>SUM(J720:L720)*H720</f>
        <v>0</v>
      </c>
      <c r="W720" s="219">
        <f>SUM(M720:O720)*H720</f>
        <v>2.0000000000000004E-2</v>
      </c>
      <c r="X720" s="219">
        <f>SUM(P720:R720)*H720</f>
        <v>0.1</v>
      </c>
      <c r="Y720" s="219">
        <f>SUM(S720:U720)*H720</f>
        <v>0.1</v>
      </c>
      <c r="Z720" s="220">
        <f t="shared" si="11"/>
        <v>0.1</v>
      </c>
      <c r="AA720" s="2043"/>
      <c r="AB720" s="587" t="s">
        <v>560</v>
      </c>
      <c r="AC720" s="1789"/>
      <c r="AD720" s="2127"/>
      <c r="AE720" s="2127"/>
    </row>
    <row r="721" spans="1:31" ht="24.95" customHeight="1" x14ac:dyDescent="0.2">
      <c r="A721" s="1727"/>
      <c r="B721" s="2047"/>
      <c r="C721" s="2031"/>
      <c r="D721" s="2031"/>
      <c r="E721" s="2031"/>
      <c r="F721" s="2031"/>
      <c r="G721" s="2013"/>
      <c r="H721" s="2015"/>
      <c r="I721" s="248" t="s">
        <v>601</v>
      </c>
      <c r="J721" s="467"/>
      <c r="K721" s="468"/>
      <c r="L721" s="469"/>
      <c r="M721" s="470"/>
      <c r="N721" s="468"/>
      <c r="O721" s="469"/>
      <c r="P721" s="470"/>
      <c r="Q721" s="468"/>
      <c r="R721" s="469"/>
      <c r="S721" s="470"/>
      <c r="T721" s="468"/>
      <c r="U721" s="471"/>
      <c r="V721" s="249">
        <f>SUM(J721:L721)*H720</f>
        <v>0</v>
      </c>
      <c r="W721" s="250">
        <f>SUM(M721:O721)*H720</f>
        <v>0</v>
      </c>
      <c r="X721" s="250">
        <f>SUM(P721:R721)*H720</f>
        <v>0</v>
      </c>
      <c r="Y721" s="250">
        <f>SUM(S721:U721)*H720</f>
        <v>0</v>
      </c>
      <c r="Z721" s="251">
        <f t="shared" si="11"/>
        <v>0</v>
      </c>
      <c r="AA721" s="2043"/>
      <c r="AB721" s="587" t="s">
        <v>560</v>
      </c>
      <c r="AC721" s="1789"/>
      <c r="AD721" s="2127"/>
      <c r="AE721" s="2127"/>
    </row>
    <row r="722" spans="1:31" ht="24.95" customHeight="1" x14ac:dyDescent="0.2">
      <c r="A722" s="1727"/>
      <c r="B722" s="2047"/>
      <c r="C722" s="2031"/>
      <c r="D722" s="2031"/>
      <c r="E722" s="2031"/>
      <c r="F722" s="2031"/>
      <c r="G722" s="2013" t="s">
        <v>911</v>
      </c>
      <c r="H722" s="2015">
        <v>0.3</v>
      </c>
      <c r="I722" s="593" t="s">
        <v>600</v>
      </c>
      <c r="J722" s="457"/>
      <c r="K722" s="458"/>
      <c r="L722" s="459"/>
      <c r="M722" s="460"/>
      <c r="N722" s="458"/>
      <c r="O722" s="459"/>
      <c r="P722" s="460"/>
      <c r="Q722" s="458"/>
      <c r="R722" s="459">
        <v>0.5</v>
      </c>
      <c r="S722" s="460"/>
      <c r="T722" s="458"/>
      <c r="U722" s="461">
        <v>1</v>
      </c>
      <c r="V722" s="218">
        <f>SUM(J722:L722)*H722</f>
        <v>0</v>
      </c>
      <c r="W722" s="219">
        <f>SUM(M722:O722)*H722</f>
        <v>0</v>
      </c>
      <c r="X722" s="219">
        <f>SUM(P722:R722)*H722</f>
        <v>0.15</v>
      </c>
      <c r="Y722" s="219">
        <f>SUM(S722:U722)*H722</f>
        <v>0.3</v>
      </c>
      <c r="Z722" s="220">
        <f t="shared" si="11"/>
        <v>0.3</v>
      </c>
      <c r="AA722" s="2043"/>
      <c r="AB722" s="587" t="s">
        <v>560</v>
      </c>
      <c r="AC722" s="1789"/>
      <c r="AD722" s="2127"/>
      <c r="AE722" s="2127"/>
    </row>
    <row r="723" spans="1:31" ht="24.95" customHeight="1" x14ac:dyDescent="0.2">
      <c r="A723" s="1727"/>
      <c r="B723" s="2047"/>
      <c r="C723" s="2031"/>
      <c r="D723" s="2031"/>
      <c r="E723" s="2031"/>
      <c r="F723" s="2031"/>
      <c r="G723" s="2013"/>
      <c r="H723" s="2015"/>
      <c r="I723" s="248" t="s">
        <v>601</v>
      </c>
      <c r="J723" s="467"/>
      <c r="K723" s="468"/>
      <c r="L723" s="469"/>
      <c r="M723" s="470"/>
      <c r="N723" s="468"/>
      <c r="O723" s="469"/>
      <c r="P723" s="470"/>
      <c r="Q723" s="468"/>
      <c r="R723" s="469"/>
      <c r="S723" s="470"/>
      <c r="T723" s="468"/>
      <c r="U723" s="471"/>
      <c r="V723" s="249">
        <f>SUM(J723:L723)*H722</f>
        <v>0</v>
      </c>
      <c r="W723" s="250">
        <f>SUM(M723:O723)*H722</f>
        <v>0</v>
      </c>
      <c r="X723" s="250">
        <f>SUM(P723:R723)*H722</f>
        <v>0</v>
      </c>
      <c r="Y723" s="250">
        <f>SUM(S723:U723)*H722</f>
        <v>0</v>
      </c>
      <c r="Z723" s="251">
        <f t="shared" si="11"/>
        <v>0</v>
      </c>
      <c r="AA723" s="2043"/>
      <c r="AB723" s="587" t="s">
        <v>560</v>
      </c>
      <c r="AC723" s="1789"/>
      <c r="AD723" s="2127"/>
      <c r="AE723" s="2127"/>
    </row>
    <row r="724" spans="1:31" ht="24.95" customHeight="1" x14ac:dyDescent="0.2">
      <c r="A724" s="1727"/>
      <c r="B724" s="2047"/>
      <c r="C724" s="2031"/>
      <c r="D724" s="2031"/>
      <c r="E724" s="2031"/>
      <c r="F724" s="2031"/>
      <c r="G724" s="2013" t="s">
        <v>912</v>
      </c>
      <c r="H724" s="2015">
        <v>0.3</v>
      </c>
      <c r="I724" s="593" t="s">
        <v>600</v>
      </c>
      <c r="J724" s="457"/>
      <c r="K724" s="458"/>
      <c r="L724" s="459"/>
      <c r="M724" s="460"/>
      <c r="N724" s="458"/>
      <c r="O724" s="459"/>
      <c r="P724" s="460"/>
      <c r="Q724" s="458"/>
      <c r="R724" s="459">
        <v>0.3</v>
      </c>
      <c r="S724" s="460"/>
      <c r="T724" s="458"/>
      <c r="U724" s="461">
        <v>1</v>
      </c>
      <c r="V724" s="218">
        <f>SUM(J724:L724)*H724</f>
        <v>0</v>
      </c>
      <c r="W724" s="219">
        <f>SUM(M724:O724)*H724</f>
        <v>0</v>
      </c>
      <c r="X724" s="219">
        <f>SUM(P724:R724)*H724</f>
        <v>0.09</v>
      </c>
      <c r="Y724" s="219">
        <f>SUM(S724:U724)*H724</f>
        <v>0.3</v>
      </c>
      <c r="Z724" s="220">
        <f t="shared" si="11"/>
        <v>0.3</v>
      </c>
      <c r="AA724" s="2043"/>
      <c r="AB724" s="587" t="s">
        <v>560</v>
      </c>
      <c r="AC724" s="1789"/>
      <c r="AD724" s="2127"/>
      <c r="AE724" s="2127"/>
    </row>
    <row r="725" spans="1:31" ht="24.95" customHeight="1" thickBot="1" x14ac:dyDescent="0.25">
      <c r="A725" s="1727"/>
      <c r="B725" s="2047"/>
      <c r="C725" s="2031"/>
      <c r="D725" s="2031"/>
      <c r="E725" s="2031"/>
      <c r="F725" s="2031"/>
      <c r="G725" s="2024"/>
      <c r="H725" s="2025"/>
      <c r="I725" s="252" t="s">
        <v>601</v>
      </c>
      <c r="J725" s="472"/>
      <c r="K725" s="473"/>
      <c r="L725" s="474"/>
      <c r="M725" s="475"/>
      <c r="N725" s="473"/>
      <c r="O725" s="474"/>
      <c r="P725" s="475"/>
      <c r="Q725" s="473"/>
      <c r="R725" s="474"/>
      <c r="S725" s="475"/>
      <c r="T725" s="473"/>
      <c r="U725" s="476"/>
      <c r="V725" s="256">
        <f>SUM(J725:L725)*H724</f>
        <v>0</v>
      </c>
      <c r="W725" s="257">
        <f>SUM(M725:O725)*H724</f>
        <v>0</v>
      </c>
      <c r="X725" s="257">
        <f>SUM(P725:R725)*H724</f>
        <v>0</v>
      </c>
      <c r="Y725" s="257">
        <f>SUM(S725:U725)*H724</f>
        <v>0</v>
      </c>
      <c r="Z725" s="258">
        <f t="shared" si="11"/>
        <v>0</v>
      </c>
      <c r="AA725" s="2043"/>
      <c r="AB725" s="587" t="s">
        <v>560</v>
      </c>
      <c r="AC725" s="1797"/>
      <c r="AD725" s="2127"/>
      <c r="AE725" s="2127"/>
    </row>
    <row r="726" spans="1:31" ht="24.95" customHeight="1" x14ac:dyDescent="0.2">
      <c r="A726" s="1727"/>
      <c r="B726" s="2047"/>
      <c r="C726" s="2030" t="s">
        <v>358</v>
      </c>
      <c r="D726" s="2030" t="s">
        <v>413</v>
      </c>
      <c r="E726" s="2030" t="s">
        <v>359</v>
      </c>
      <c r="F726" s="2030" t="s">
        <v>360</v>
      </c>
      <c r="G726" s="2012" t="s">
        <v>990</v>
      </c>
      <c r="H726" s="2014">
        <v>0.2</v>
      </c>
      <c r="I726" s="593" t="s">
        <v>600</v>
      </c>
      <c r="J726" s="457"/>
      <c r="K726" s="458"/>
      <c r="L726" s="459">
        <v>0.5</v>
      </c>
      <c r="M726" s="460"/>
      <c r="N726" s="458"/>
      <c r="O726" s="459">
        <v>1</v>
      </c>
      <c r="P726" s="460"/>
      <c r="Q726" s="458"/>
      <c r="R726" s="459">
        <v>1</v>
      </c>
      <c r="S726" s="460"/>
      <c r="T726" s="458"/>
      <c r="U726" s="461">
        <v>1</v>
      </c>
      <c r="V726" s="218">
        <f>SUM(J726:L726)*H726</f>
        <v>0.1</v>
      </c>
      <c r="W726" s="219">
        <f>SUM(M726:O726)*H726</f>
        <v>0.2</v>
      </c>
      <c r="X726" s="219">
        <f>SUM(P726:R726)*H726</f>
        <v>0.2</v>
      </c>
      <c r="Y726" s="219">
        <f>SUM(S726:U726)*H726</f>
        <v>0.2</v>
      </c>
      <c r="Z726" s="220">
        <f t="shared" si="11"/>
        <v>0.2</v>
      </c>
      <c r="AA726" s="2043"/>
      <c r="AB726" s="587" t="s">
        <v>560</v>
      </c>
      <c r="AC726" s="1789">
        <v>98</v>
      </c>
      <c r="AD726" s="2127"/>
      <c r="AE726" s="2127"/>
    </row>
    <row r="727" spans="1:31" ht="24.95" customHeight="1" x14ac:dyDescent="0.2">
      <c r="A727" s="1727"/>
      <c r="B727" s="2047"/>
      <c r="C727" s="2031"/>
      <c r="D727" s="2031"/>
      <c r="E727" s="2031"/>
      <c r="F727" s="2031"/>
      <c r="G727" s="2013"/>
      <c r="H727" s="2015"/>
      <c r="I727" s="248" t="s">
        <v>601</v>
      </c>
      <c r="J727" s="467"/>
      <c r="K727" s="468"/>
      <c r="L727" s="469">
        <v>0.1</v>
      </c>
      <c r="M727" s="470"/>
      <c r="N727" s="468"/>
      <c r="O727" s="469"/>
      <c r="P727" s="470"/>
      <c r="Q727" s="468"/>
      <c r="R727" s="469"/>
      <c r="S727" s="470"/>
      <c r="T727" s="468"/>
      <c r="U727" s="471"/>
      <c r="V727" s="249">
        <f>SUM(J727:L727)*H726</f>
        <v>2.0000000000000004E-2</v>
      </c>
      <c r="W727" s="250">
        <f>SUM(M727:O727)*H726</f>
        <v>0</v>
      </c>
      <c r="X727" s="250">
        <f>SUM(P727:R727)*H726</f>
        <v>0</v>
      </c>
      <c r="Y727" s="250">
        <f>SUM(S727:U727)*H726</f>
        <v>0</v>
      </c>
      <c r="Z727" s="251">
        <f t="shared" si="11"/>
        <v>2.0000000000000004E-2</v>
      </c>
      <c r="AA727" s="2043"/>
      <c r="AB727" s="587" t="s">
        <v>560</v>
      </c>
      <c r="AC727" s="1789"/>
      <c r="AD727" s="2127"/>
      <c r="AE727" s="2127"/>
    </row>
    <row r="728" spans="1:31" ht="24.95" customHeight="1" x14ac:dyDescent="0.2">
      <c r="A728" s="1727"/>
      <c r="B728" s="2047"/>
      <c r="C728" s="2031"/>
      <c r="D728" s="2031"/>
      <c r="E728" s="2031"/>
      <c r="F728" s="2031"/>
      <c r="G728" s="2013" t="s">
        <v>913</v>
      </c>
      <c r="H728" s="2015">
        <v>0.2</v>
      </c>
      <c r="I728" s="593" t="s">
        <v>600</v>
      </c>
      <c r="J728" s="457"/>
      <c r="K728" s="458"/>
      <c r="L728" s="459"/>
      <c r="M728" s="460"/>
      <c r="N728" s="458"/>
      <c r="O728" s="459">
        <v>0.5</v>
      </c>
      <c r="P728" s="460"/>
      <c r="Q728" s="458"/>
      <c r="R728" s="459">
        <v>1</v>
      </c>
      <c r="S728" s="460"/>
      <c r="T728" s="458"/>
      <c r="U728" s="461">
        <v>1</v>
      </c>
      <c r="V728" s="218">
        <f>SUM(J728:L728)*H728</f>
        <v>0</v>
      </c>
      <c r="W728" s="219">
        <f>SUM(M728:O728)*H728</f>
        <v>0.1</v>
      </c>
      <c r="X728" s="219">
        <f>SUM(P728:R728)*H728</f>
        <v>0.2</v>
      </c>
      <c r="Y728" s="219">
        <f>SUM(S728:U728)*H728</f>
        <v>0.2</v>
      </c>
      <c r="Z728" s="220">
        <f t="shared" si="11"/>
        <v>0.2</v>
      </c>
      <c r="AA728" s="2043"/>
      <c r="AB728" s="587" t="s">
        <v>560</v>
      </c>
      <c r="AC728" s="1789"/>
      <c r="AD728" s="2127"/>
      <c r="AE728" s="2127"/>
    </row>
    <row r="729" spans="1:31" ht="24.95" customHeight="1" x14ac:dyDescent="0.2">
      <c r="A729" s="1727"/>
      <c r="B729" s="2047"/>
      <c r="C729" s="2031"/>
      <c r="D729" s="2031"/>
      <c r="E729" s="2031"/>
      <c r="F729" s="2031"/>
      <c r="G729" s="2013"/>
      <c r="H729" s="2015"/>
      <c r="I729" s="248" t="s">
        <v>601</v>
      </c>
      <c r="J729" s="467"/>
      <c r="K729" s="468"/>
      <c r="L729" s="469"/>
      <c r="M729" s="470"/>
      <c r="N729" s="468"/>
      <c r="O729" s="469"/>
      <c r="P729" s="470"/>
      <c r="Q729" s="468"/>
      <c r="R729" s="469"/>
      <c r="S729" s="470"/>
      <c r="T729" s="468"/>
      <c r="U729" s="471"/>
      <c r="V729" s="249">
        <f>SUM(J729:L729)*H728</f>
        <v>0</v>
      </c>
      <c r="W729" s="250">
        <f>SUM(M729:O729)*H728</f>
        <v>0</v>
      </c>
      <c r="X729" s="250">
        <f>SUM(P729:R729)*H728</f>
        <v>0</v>
      </c>
      <c r="Y729" s="250">
        <f>SUM(S729:U729)*H728</f>
        <v>0</v>
      </c>
      <c r="Z729" s="251">
        <f t="shared" si="11"/>
        <v>0</v>
      </c>
      <c r="AA729" s="2043"/>
      <c r="AB729" s="587" t="s">
        <v>560</v>
      </c>
      <c r="AC729" s="1789"/>
      <c r="AD729" s="2127"/>
      <c r="AE729" s="2127"/>
    </row>
    <row r="730" spans="1:31" ht="24.95" customHeight="1" x14ac:dyDescent="0.2">
      <c r="A730" s="1727"/>
      <c r="B730" s="2047"/>
      <c r="C730" s="2031"/>
      <c r="D730" s="2031"/>
      <c r="E730" s="2031"/>
      <c r="F730" s="2031"/>
      <c r="G730" s="2013" t="s">
        <v>914</v>
      </c>
      <c r="H730" s="2015">
        <v>0.3</v>
      </c>
      <c r="I730" s="593" t="s">
        <v>600</v>
      </c>
      <c r="J730" s="457"/>
      <c r="K730" s="458"/>
      <c r="L730" s="459"/>
      <c r="M730" s="460"/>
      <c r="N730" s="458"/>
      <c r="O730" s="459">
        <v>0.4</v>
      </c>
      <c r="P730" s="460"/>
      <c r="Q730" s="458"/>
      <c r="R730" s="459">
        <v>0.8</v>
      </c>
      <c r="S730" s="460"/>
      <c r="T730" s="458"/>
      <c r="U730" s="461">
        <v>1</v>
      </c>
      <c r="V730" s="218">
        <f>SUM(J730:L730)*H730</f>
        <v>0</v>
      </c>
      <c r="W730" s="219">
        <f>SUM(M730:O730)*H730</f>
        <v>0.12</v>
      </c>
      <c r="X730" s="219">
        <f>SUM(P730:R730)*H730</f>
        <v>0.24</v>
      </c>
      <c r="Y730" s="219">
        <f>SUM(S730:U730)*H730</f>
        <v>0.3</v>
      </c>
      <c r="Z730" s="220">
        <f t="shared" si="11"/>
        <v>0.3</v>
      </c>
      <c r="AA730" s="2043"/>
      <c r="AB730" s="587" t="s">
        <v>560</v>
      </c>
      <c r="AC730" s="1789"/>
      <c r="AD730" s="2127"/>
      <c r="AE730" s="2127"/>
    </row>
    <row r="731" spans="1:31" ht="24.95" customHeight="1" x14ac:dyDescent="0.2">
      <c r="A731" s="1727"/>
      <c r="B731" s="2047"/>
      <c r="C731" s="2031"/>
      <c r="D731" s="2031"/>
      <c r="E731" s="2031"/>
      <c r="F731" s="2031"/>
      <c r="G731" s="2013"/>
      <c r="H731" s="2015"/>
      <c r="I731" s="248" t="s">
        <v>601</v>
      </c>
      <c r="J731" s="467"/>
      <c r="K731" s="468"/>
      <c r="L731" s="469"/>
      <c r="M731" s="470"/>
      <c r="N731" s="468"/>
      <c r="O731" s="469"/>
      <c r="P731" s="470"/>
      <c r="Q731" s="468"/>
      <c r="R731" s="469"/>
      <c r="S731" s="470"/>
      <c r="T731" s="468"/>
      <c r="U731" s="471"/>
      <c r="V731" s="249">
        <f>SUM(J731:L731)*H730</f>
        <v>0</v>
      </c>
      <c r="W731" s="250">
        <f>SUM(M731:O731)*H730</f>
        <v>0</v>
      </c>
      <c r="X731" s="250">
        <f>SUM(P731:R731)*H730</f>
        <v>0</v>
      </c>
      <c r="Y731" s="250">
        <f>SUM(S731:U731)*H730</f>
        <v>0</v>
      </c>
      <c r="Z731" s="251">
        <f t="shared" si="11"/>
        <v>0</v>
      </c>
      <c r="AA731" s="2043"/>
      <c r="AB731" s="587" t="s">
        <v>560</v>
      </c>
      <c r="AC731" s="1789"/>
      <c r="AD731" s="2127"/>
      <c r="AE731" s="2127"/>
    </row>
    <row r="732" spans="1:31" ht="24.95" customHeight="1" x14ac:dyDescent="0.2">
      <c r="A732" s="1727"/>
      <c r="B732" s="2047"/>
      <c r="C732" s="2031"/>
      <c r="D732" s="2031"/>
      <c r="E732" s="2031"/>
      <c r="F732" s="2031"/>
      <c r="G732" s="2013" t="s">
        <v>915</v>
      </c>
      <c r="H732" s="2015">
        <v>0.1</v>
      </c>
      <c r="I732" s="593" t="s">
        <v>600</v>
      </c>
      <c r="J732" s="457"/>
      <c r="K732" s="458"/>
      <c r="L732" s="459"/>
      <c r="M732" s="460"/>
      <c r="N732" s="458"/>
      <c r="O732" s="459">
        <v>1</v>
      </c>
      <c r="P732" s="460"/>
      <c r="Q732" s="458"/>
      <c r="R732" s="459">
        <v>1</v>
      </c>
      <c r="S732" s="460"/>
      <c r="T732" s="458"/>
      <c r="U732" s="461">
        <v>1</v>
      </c>
      <c r="V732" s="218">
        <f>SUM(J732:L732)*H732</f>
        <v>0</v>
      </c>
      <c r="W732" s="219">
        <f>SUM(M732:O732)*H732</f>
        <v>0.1</v>
      </c>
      <c r="X732" s="219">
        <f>SUM(P732:R732)*H732</f>
        <v>0.1</v>
      </c>
      <c r="Y732" s="219">
        <f>SUM(S732:U732)*H732</f>
        <v>0.1</v>
      </c>
      <c r="Z732" s="220">
        <f t="shared" si="11"/>
        <v>0.1</v>
      </c>
      <c r="AA732" s="2043"/>
      <c r="AB732" s="587" t="s">
        <v>560</v>
      </c>
      <c r="AC732" s="1789"/>
      <c r="AD732" s="2127"/>
      <c r="AE732" s="2127"/>
    </row>
    <row r="733" spans="1:31" ht="24.95" customHeight="1" x14ac:dyDescent="0.2">
      <c r="A733" s="1727"/>
      <c r="B733" s="2047"/>
      <c r="C733" s="2031"/>
      <c r="D733" s="2031"/>
      <c r="E733" s="2031"/>
      <c r="F733" s="2031"/>
      <c r="G733" s="2013"/>
      <c r="H733" s="2015"/>
      <c r="I733" s="248" t="s">
        <v>601</v>
      </c>
      <c r="J733" s="467"/>
      <c r="K733" s="468"/>
      <c r="L733" s="469"/>
      <c r="M733" s="470"/>
      <c r="N733" s="468"/>
      <c r="O733" s="469"/>
      <c r="P733" s="470"/>
      <c r="Q733" s="468"/>
      <c r="R733" s="469"/>
      <c r="S733" s="470"/>
      <c r="T733" s="468"/>
      <c r="U733" s="471"/>
      <c r="V733" s="249">
        <f>SUM(J733:L733)*H732</f>
        <v>0</v>
      </c>
      <c r="W733" s="250">
        <f>SUM(M733:O733)*H732</f>
        <v>0</v>
      </c>
      <c r="X733" s="250">
        <f>SUM(P733:R733)*H732</f>
        <v>0</v>
      </c>
      <c r="Y733" s="250">
        <f>SUM(S733:U733)*H732</f>
        <v>0</v>
      </c>
      <c r="Z733" s="251">
        <f t="shared" si="11"/>
        <v>0</v>
      </c>
      <c r="AA733" s="2043"/>
      <c r="AB733" s="587" t="s">
        <v>560</v>
      </c>
      <c r="AC733" s="1789"/>
      <c r="AD733" s="2127"/>
      <c r="AE733" s="2127"/>
    </row>
    <row r="734" spans="1:31" ht="24.95" customHeight="1" x14ac:dyDescent="0.2">
      <c r="A734" s="1727"/>
      <c r="B734" s="2047"/>
      <c r="C734" s="2031"/>
      <c r="D734" s="2031"/>
      <c r="E734" s="2031"/>
      <c r="F734" s="2031"/>
      <c r="G734" s="2013" t="s">
        <v>916</v>
      </c>
      <c r="H734" s="2015">
        <v>0.2</v>
      </c>
      <c r="I734" s="593" t="s">
        <v>600</v>
      </c>
      <c r="J734" s="457"/>
      <c r="K734" s="458"/>
      <c r="L734" s="459"/>
      <c r="M734" s="460"/>
      <c r="N734" s="458"/>
      <c r="O734" s="459"/>
      <c r="P734" s="460"/>
      <c r="Q734" s="458"/>
      <c r="R734" s="459">
        <v>0.5</v>
      </c>
      <c r="S734" s="460"/>
      <c r="T734" s="458"/>
      <c r="U734" s="461">
        <v>1</v>
      </c>
      <c r="V734" s="218">
        <f>SUM(J734:L734)*H734</f>
        <v>0</v>
      </c>
      <c r="W734" s="219">
        <f>SUM(M734:O734)*H734</f>
        <v>0</v>
      </c>
      <c r="X734" s="219">
        <f>SUM(P734:R734)*H734</f>
        <v>0.1</v>
      </c>
      <c r="Y734" s="219">
        <f>SUM(S734:U734)*H734</f>
        <v>0.2</v>
      </c>
      <c r="Z734" s="220">
        <f t="shared" si="11"/>
        <v>0.2</v>
      </c>
      <c r="AA734" s="2043"/>
      <c r="AB734" s="587" t="s">
        <v>560</v>
      </c>
      <c r="AC734" s="1789"/>
      <c r="AD734" s="2127"/>
      <c r="AE734" s="2127"/>
    </row>
    <row r="735" spans="1:31" ht="24.95" customHeight="1" thickBot="1" x14ac:dyDescent="0.25">
      <c r="A735" s="1727"/>
      <c r="B735" s="2047"/>
      <c r="C735" s="2031"/>
      <c r="D735" s="2031"/>
      <c r="E735" s="2031"/>
      <c r="F735" s="2031"/>
      <c r="G735" s="2024"/>
      <c r="H735" s="2025"/>
      <c r="I735" s="252" t="s">
        <v>601</v>
      </c>
      <c r="J735" s="472"/>
      <c r="K735" s="473"/>
      <c r="L735" s="474"/>
      <c r="M735" s="475"/>
      <c r="N735" s="473"/>
      <c r="O735" s="474"/>
      <c r="P735" s="475"/>
      <c r="Q735" s="473"/>
      <c r="R735" s="474"/>
      <c r="S735" s="475"/>
      <c r="T735" s="473"/>
      <c r="U735" s="476"/>
      <c r="V735" s="256">
        <f>SUM(J735:L735)*H734</f>
        <v>0</v>
      </c>
      <c r="W735" s="257">
        <f>SUM(M735:O735)*H734</f>
        <v>0</v>
      </c>
      <c r="X735" s="257">
        <f>SUM(P735:R735)*H734</f>
        <v>0</v>
      </c>
      <c r="Y735" s="257">
        <f>SUM(S735:U735)*H734</f>
        <v>0</v>
      </c>
      <c r="Z735" s="258">
        <f t="shared" si="11"/>
        <v>0</v>
      </c>
      <c r="AA735" s="2043"/>
      <c r="AB735" s="587" t="s">
        <v>560</v>
      </c>
      <c r="AC735" s="1789"/>
      <c r="AD735" s="2127"/>
      <c r="AE735" s="2127"/>
    </row>
    <row r="736" spans="1:31" ht="24.95" customHeight="1" x14ac:dyDescent="0.2">
      <c r="A736" s="2053" t="s">
        <v>362</v>
      </c>
      <c r="B736" s="2055" t="s">
        <v>362</v>
      </c>
      <c r="C736" s="2030" t="s">
        <v>518</v>
      </c>
      <c r="D736" s="2030" t="s">
        <v>521</v>
      </c>
      <c r="E736" s="2030" t="s">
        <v>363</v>
      </c>
      <c r="F736" s="2030" t="s">
        <v>519</v>
      </c>
      <c r="G736" s="2012" t="s">
        <v>917</v>
      </c>
      <c r="H736" s="2014">
        <v>0.2</v>
      </c>
      <c r="I736" s="593" t="s">
        <v>600</v>
      </c>
      <c r="J736" s="457"/>
      <c r="K736" s="458"/>
      <c r="L736" s="459">
        <v>1</v>
      </c>
      <c r="M736" s="460"/>
      <c r="N736" s="458"/>
      <c r="O736" s="454">
        <v>1</v>
      </c>
      <c r="P736" s="455"/>
      <c r="Q736" s="453"/>
      <c r="R736" s="454">
        <v>1</v>
      </c>
      <c r="S736" s="455"/>
      <c r="T736" s="453"/>
      <c r="U736" s="456">
        <v>1</v>
      </c>
      <c r="V736" s="215">
        <f>SUM(J736:L736)*H736</f>
        <v>0.2</v>
      </c>
      <c r="W736" s="216">
        <f>SUM(M736:O736)*H736</f>
        <v>0.2</v>
      </c>
      <c r="X736" s="216">
        <f>SUM(P736:R736)*H736</f>
        <v>0.2</v>
      </c>
      <c r="Y736" s="216">
        <f>SUM(S736:U736)*H736</f>
        <v>0.2</v>
      </c>
      <c r="Z736" s="217">
        <f t="shared" si="11"/>
        <v>0.2</v>
      </c>
      <c r="AA736" s="2039" t="s">
        <v>364</v>
      </c>
      <c r="AB736" s="594" t="s">
        <v>557</v>
      </c>
      <c r="AC736" s="1796">
        <v>99</v>
      </c>
      <c r="AD736" s="2110" t="s">
        <v>1022</v>
      </c>
      <c r="AE736" s="2110"/>
    </row>
    <row r="737" spans="1:31" ht="24.95" customHeight="1" x14ac:dyDescent="0.2">
      <c r="A737" s="2054"/>
      <c r="B737" s="2056"/>
      <c r="C737" s="2031"/>
      <c r="D737" s="2031"/>
      <c r="E737" s="2031"/>
      <c r="F737" s="2031"/>
      <c r="G737" s="2013"/>
      <c r="H737" s="2015"/>
      <c r="I737" s="248" t="s">
        <v>601</v>
      </c>
      <c r="J737" s="467"/>
      <c r="K737" s="468"/>
      <c r="L737" s="469">
        <v>1</v>
      </c>
      <c r="M737" s="470"/>
      <c r="N737" s="468"/>
      <c r="O737" s="469"/>
      <c r="P737" s="470"/>
      <c r="Q737" s="468"/>
      <c r="R737" s="469"/>
      <c r="S737" s="470"/>
      <c r="T737" s="468"/>
      <c r="U737" s="471"/>
      <c r="V737" s="249">
        <f>SUM(J737:L737)*H736</f>
        <v>0.2</v>
      </c>
      <c r="W737" s="250">
        <f>SUM(M737:O737)*H736</f>
        <v>0</v>
      </c>
      <c r="X737" s="250">
        <f>SUM(P737:R737)*H736</f>
        <v>0</v>
      </c>
      <c r="Y737" s="250">
        <f>SUM(S737:U737)*H736</f>
        <v>0</v>
      </c>
      <c r="Z737" s="251">
        <f t="shared" si="11"/>
        <v>0.2</v>
      </c>
      <c r="AA737" s="2040"/>
      <c r="AB737" s="595" t="s">
        <v>557</v>
      </c>
      <c r="AC737" s="1789"/>
      <c r="AD737" s="2111"/>
      <c r="AE737" s="2111"/>
    </row>
    <row r="738" spans="1:31" ht="24.95" customHeight="1" x14ac:dyDescent="0.2">
      <c r="A738" s="2054"/>
      <c r="B738" s="2056"/>
      <c r="C738" s="2031"/>
      <c r="D738" s="2031"/>
      <c r="E738" s="2031"/>
      <c r="F738" s="2031"/>
      <c r="G738" s="2013" t="s">
        <v>918</v>
      </c>
      <c r="H738" s="2015">
        <v>0.2</v>
      </c>
      <c r="I738" s="593" t="s">
        <v>600</v>
      </c>
      <c r="J738" s="457"/>
      <c r="K738" s="458"/>
      <c r="L738" s="459">
        <v>1</v>
      </c>
      <c r="M738" s="460"/>
      <c r="N738" s="458"/>
      <c r="O738" s="459">
        <v>1</v>
      </c>
      <c r="P738" s="460"/>
      <c r="Q738" s="458"/>
      <c r="R738" s="459">
        <v>1</v>
      </c>
      <c r="S738" s="460"/>
      <c r="T738" s="458"/>
      <c r="U738" s="461">
        <v>1</v>
      </c>
      <c r="V738" s="218">
        <f>SUM(J738:L738)*H738</f>
        <v>0.2</v>
      </c>
      <c r="W738" s="219">
        <f>SUM(M738:O738)*H738</f>
        <v>0.2</v>
      </c>
      <c r="X738" s="219">
        <f>SUM(P738:R738)*H738</f>
        <v>0.2</v>
      </c>
      <c r="Y738" s="219">
        <f>SUM(S738:U738)*H738</f>
        <v>0.2</v>
      </c>
      <c r="Z738" s="220">
        <f t="shared" si="11"/>
        <v>0.2</v>
      </c>
      <c r="AA738" s="2040"/>
      <c r="AB738" s="595" t="s">
        <v>557</v>
      </c>
      <c r="AC738" s="1789"/>
      <c r="AD738" s="2111"/>
      <c r="AE738" s="2111"/>
    </row>
    <row r="739" spans="1:31" ht="24.95" customHeight="1" x14ac:dyDescent="0.2">
      <c r="A739" s="2054"/>
      <c r="B739" s="2056"/>
      <c r="C739" s="2031"/>
      <c r="D739" s="2031"/>
      <c r="E739" s="2031"/>
      <c r="F739" s="2031"/>
      <c r="G739" s="2013"/>
      <c r="H739" s="2015"/>
      <c r="I739" s="248" t="s">
        <v>601</v>
      </c>
      <c r="J739" s="467"/>
      <c r="K739" s="468"/>
      <c r="L739" s="469">
        <v>1</v>
      </c>
      <c r="M739" s="470"/>
      <c r="N739" s="468"/>
      <c r="O739" s="469"/>
      <c r="P739" s="470"/>
      <c r="Q739" s="468"/>
      <c r="R739" s="469"/>
      <c r="S739" s="470"/>
      <c r="T739" s="468"/>
      <c r="U739" s="471"/>
      <c r="V739" s="249">
        <f>SUM(J739:L739)*H738</f>
        <v>0.2</v>
      </c>
      <c r="W739" s="250">
        <f>SUM(M739:O739)*H738</f>
        <v>0</v>
      </c>
      <c r="X739" s="250">
        <f>SUM(P739:R739)*H738</f>
        <v>0</v>
      </c>
      <c r="Y739" s="250">
        <f>SUM(S739:U739)*H738</f>
        <v>0</v>
      </c>
      <c r="Z739" s="251">
        <f t="shared" si="11"/>
        <v>0.2</v>
      </c>
      <c r="AA739" s="2040"/>
      <c r="AB739" s="595" t="s">
        <v>557</v>
      </c>
      <c r="AC739" s="1789"/>
      <c r="AD739" s="2111"/>
      <c r="AE739" s="2111"/>
    </row>
    <row r="740" spans="1:31" ht="24.95" customHeight="1" x14ac:dyDescent="0.2">
      <c r="A740" s="2054"/>
      <c r="B740" s="2056"/>
      <c r="C740" s="2031"/>
      <c r="D740" s="2031"/>
      <c r="E740" s="2031"/>
      <c r="F740" s="2031"/>
      <c r="G740" s="2013" t="s">
        <v>919</v>
      </c>
      <c r="H740" s="2015">
        <v>0.2</v>
      </c>
      <c r="I740" s="593" t="s">
        <v>600</v>
      </c>
      <c r="J740" s="457"/>
      <c r="K740" s="458"/>
      <c r="L740" s="459"/>
      <c r="M740" s="460"/>
      <c r="N740" s="458"/>
      <c r="O740" s="459">
        <v>1</v>
      </c>
      <c r="P740" s="460"/>
      <c r="Q740" s="458"/>
      <c r="R740" s="459">
        <v>1</v>
      </c>
      <c r="S740" s="460"/>
      <c r="T740" s="458"/>
      <c r="U740" s="461">
        <v>1</v>
      </c>
      <c r="V740" s="218">
        <f>SUM(J740:L740)*H740</f>
        <v>0</v>
      </c>
      <c r="W740" s="219">
        <f>SUM(M740:O740)*H740</f>
        <v>0.2</v>
      </c>
      <c r="X740" s="219">
        <f>SUM(P740:R740)*H740</f>
        <v>0.2</v>
      </c>
      <c r="Y740" s="219">
        <f>SUM(S740:U740)*H740</f>
        <v>0.2</v>
      </c>
      <c r="Z740" s="220">
        <f t="shared" si="11"/>
        <v>0.2</v>
      </c>
      <c r="AA740" s="2040"/>
      <c r="AB740" s="595" t="s">
        <v>557</v>
      </c>
      <c r="AC740" s="1789"/>
      <c r="AD740" s="2111"/>
      <c r="AE740" s="2111"/>
    </row>
    <row r="741" spans="1:31" ht="24.95" customHeight="1" x14ac:dyDescent="0.2">
      <c r="A741" s="2054"/>
      <c r="B741" s="2056"/>
      <c r="C741" s="2031"/>
      <c r="D741" s="2031"/>
      <c r="E741" s="2031"/>
      <c r="F741" s="2031"/>
      <c r="G741" s="2013"/>
      <c r="H741" s="2015"/>
      <c r="I741" s="248" t="s">
        <v>601</v>
      </c>
      <c r="J741" s="467"/>
      <c r="K741" s="468"/>
      <c r="L741" s="469"/>
      <c r="M741" s="470"/>
      <c r="N741" s="468"/>
      <c r="O741" s="469"/>
      <c r="P741" s="470"/>
      <c r="Q741" s="468"/>
      <c r="R741" s="469"/>
      <c r="S741" s="470"/>
      <c r="T741" s="468"/>
      <c r="U741" s="471"/>
      <c r="V741" s="249">
        <f>SUM(J741:L741)*H740</f>
        <v>0</v>
      </c>
      <c r="W741" s="250">
        <f>SUM(M741:O741)*H740</f>
        <v>0</v>
      </c>
      <c r="X741" s="250">
        <f>SUM(P741:R741)*H740</f>
        <v>0</v>
      </c>
      <c r="Y741" s="250">
        <f>SUM(S741:U741)*H740</f>
        <v>0</v>
      </c>
      <c r="Z741" s="251">
        <f t="shared" si="11"/>
        <v>0</v>
      </c>
      <c r="AA741" s="2040"/>
      <c r="AB741" s="595" t="s">
        <v>557</v>
      </c>
      <c r="AC741" s="1789"/>
      <c r="AD741" s="2111"/>
      <c r="AE741" s="2111"/>
    </row>
    <row r="742" spans="1:31" ht="24.95" customHeight="1" x14ac:dyDescent="0.2">
      <c r="A742" s="2054"/>
      <c r="B742" s="2056"/>
      <c r="C742" s="2031"/>
      <c r="D742" s="2031"/>
      <c r="E742" s="2031"/>
      <c r="F742" s="2031"/>
      <c r="G742" s="2013" t="s">
        <v>920</v>
      </c>
      <c r="H742" s="2015">
        <v>0.2</v>
      </c>
      <c r="I742" s="593" t="s">
        <v>600</v>
      </c>
      <c r="J742" s="457"/>
      <c r="K742" s="458"/>
      <c r="L742" s="459">
        <v>1</v>
      </c>
      <c r="M742" s="460"/>
      <c r="N742" s="458"/>
      <c r="O742" s="459">
        <v>1</v>
      </c>
      <c r="P742" s="460"/>
      <c r="Q742" s="458"/>
      <c r="R742" s="459">
        <v>1</v>
      </c>
      <c r="S742" s="460"/>
      <c r="T742" s="458"/>
      <c r="U742" s="461">
        <v>1</v>
      </c>
      <c r="V742" s="218">
        <f>SUM(J742:L742)*H742</f>
        <v>0.2</v>
      </c>
      <c r="W742" s="219">
        <f>SUM(M742:O742)*H742</f>
        <v>0.2</v>
      </c>
      <c r="X742" s="219">
        <f>SUM(P742:R742)*H742</f>
        <v>0.2</v>
      </c>
      <c r="Y742" s="219">
        <f>SUM(S742:U742)*H742</f>
        <v>0.2</v>
      </c>
      <c r="Z742" s="220">
        <f t="shared" si="11"/>
        <v>0.2</v>
      </c>
      <c r="AA742" s="2040"/>
      <c r="AB742" s="595" t="s">
        <v>557</v>
      </c>
      <c r="AC742" s="1789"/>
      <c r="AD742" s="2111"/>
      <c r="AE742" s="2111"/>
    </row>
    <row r="743" spans="1:31" ht="24.95" customHeight="1" x14ac:dyDescent="0.2">
      <c r="A743" s="2054"/>
      <c r="B743" s="2056"/>
      <c r="C743" s="2031"/>
      <c r="D743" s="2031"/>
      <c r="E743" s="2031"/>
      <c r="F743" s="2031"/>
      <c r="G743" s="2013"/>
      <c r="H743" s="2015"/>
      <c r="I743" s="248" t="s">
        <v>601</v>
      </c>
      <c r="J743" s="467"/>
      <c r="K743" s="468"/>
      <c r="L743" s="469"/>
      <c r="M743" s="470"/>
      <c r="N743" s="468"/>
      <c r="O743" s="469"/>
      <c r="P743" s="470"/>
      <c r="Q743" s="468"/>
      <c r="R743" s="469"/>
      <c r="S743" s="470"/>
      <c r="T743" s="468"/>
      <c r="U743" s="471"/>
      <c r="V743" s="249">
        <f>SUM(J743:L743)*H742</f>
        <v>0</v>
      </c>
      <c r="W743" s="250">
        <f>SUM(M743:O743)*H742</f>
        <v>0</v>
      </c>
      <c r="X743" s="250">
        <f>SUM(P743:R743)*H742</f>
        <v>0</v>
      </c>
      <c r="Y743" s="250">
        <f>SUM(S743:U743)*H742</f>
        <v>0</v>
      </c>
      <c r="Z743" s="251">
        <f t="shared" si="11"/>
        <v>0</v>
      </c>
      <c r="AA743" s="2040"/>
      <c r="AB743" s="595" t="s">
        <v>557</v>
      </c>
      <c r="AC743" s="1789"/>
      <c r="AD743" s="2111"/>
      <c r="AE743" s="2111"/>
    </row>
    <row r="744" spans="1:31" ht="24.95" customHeight="1" x14ac:dyDescent="0.2">
      <c r="A744" s="2054"/>
      <c r="B744" s="2056"/>
      <c r="C744" s="2031"/>
      <c r="D744" s="2031"/>
      <c r="E744" s="2031"/>
      <c r="F744" s="2031"/>
      <c r="G744" s="2013" t="s">
        <v>921</v>
      </c>
      <c r="H744" s="2015">
        <v>0.2</v>
      </c>
      <c r="I744" s="593" t="s">
        <v>600</v>
      </c>
      <c r="J744" s="457"/>
      <c r="K744" s="458"/>
      <c r="L744" s="459">
        <v>1</v>
      </c>
      <c r="M744" s="460"/>
      <c r="N744" s="458"/>
      <c r="O744" s="459">
        <v>1</v>
      </c>
      <c r="P744" s="460"/>
      <c r="Q744" s="458"/>
      <c r="R744" s="459">
        <v>1</v>
      </c>
      <c r="S744" s="460"/>
      <c r="T744" s="458"/>
      <c r="U744" s="461">
        <v>1</v>
      </c>
      <c r="V744" s="218">
        <f>SUM(J744:L744)*H744</f>
        <v>0.2</v>
      </c>
      <c r="W744" s="219">
        <f>SUM(M744:O744)*H744</f>
        <v>0.2</v>
      </c>
      <c r="X744" s="219">
        <f>SUM(P744:R744)*H744</f>
        <v>0.2</v>
      </c>
      <c r="Y744" s="219">
        <f>SUM(S744:U744)*H744</f>
        <v>0.2</v>
      </c>
      <c r="Z744" s="220">
        <f t="shared" si="11"/>
        <v>0.2</v>
      </c>
      <c r="AA744" s="2040"/>
      <c r="AB744" s="595" t="s">
        <v>557</v>
      </c>
      <c r="AC744" s="1789"/>
      <c r="AD744" s="2111"/>
      <c r="AE744" s="2111"/>
    </row>
    <row r="745" spans="1:31" ht="24.95" customHeight="1" thickBot="1" x14ac:dyDescent="0.25">
      <c r="A745" s="2054"/>
      <c r="B745" s="2056"/>
      <c r="C745" s="2031"/>
      <c r="D745" s="2031"/>
      <c r="E745" s="2031"/>
      <c r="F745" s="2031"/>
      <c r="G745" s="2024"/>
      <c r="H745" s="2025"/>
      <c r="I745" s="252" t="s">
        <v>601</v>
      </c>
      <c r="J745" s="472"/>
      <c r="K745" s="473"/>
      <c r="L745" s="474"/>
      <c r="M745" s="475"/>
      <c r="N745" s="473"/>
      <c r="O745" s="474"/>
      <c r="P745" s="475"/>
      <c r="Q745" s="473"/>
      <c r="R745" s="474"/>
      <c r="S745" s="475"/>
      <c r="T745" s="473"/>
      <c r="U745" s="476"/>
      <c r="V745" s="256">
        <f>SUM(J745:L745)*H744</f>
        <v>0</v>
      </c>
      <c r="W745" s="257">
        <f>SUM(M745:O745)*H744</f>
        <v>0</v>
      </c>
      <c r="X745" s="257">
        <f>SUM(P745:R745)*H744</f>
        <v>0</v>
      </c>
      <c r="Y745" s="257">
        <f>SUM(S745:U745)*H744</f>
        <v>0</v>
      </c>
      <c r="Z745" s="258">
        <f t="shared" si="11"/>
        <v>0</v>
      </c>
      <c r="AA745" s="2041"/>
      <c r="AB745" s="595" t="s">
        <v>557</v>
      </c>
      <c r="AC745" s="1797"/>
      <c r="AD745" s="2112"/>
      <c r="AE745" s="2112"/>
    </row>
    <row r="746" spans="1:31" ht="24.95" customHeight="1" x14ac:dyDescent="0.2">
      <c r="A746" s="2054"/>
      <c r="B746" s="2056"/>
      <c r="C746" s="2030" t="s">
        <v>512</v>
      </c>
      <c r="D746" s="2030" t="s">
        <v>517</v>
      </c>
      <c r="E746" s="2030" t="s">
        <v>515</v>
      </c>
      <c r="F746" s="2030" t="s">
        <v>516</v>
      </c>
      <c r="G746" s="2012" t="s">
        <v>922</v>
      </c>
      <c r="H746" s="2014">
        <v>0.2</v>
      </c>
      <c r="I746" s="224" t="s">
        <v>600</v>
      </c>
      <c r="J746" s="452"/>
      <c r="K746" s="453"/>
      <c r="L746" s="454"/>
      <c r="M746" s="455"/>
      <c r="N746" s="453"/>
      <c r="O746" s="454">
        <v>0.5</v>
      </c>
      <c r="P746" s="455"/>
      <c r="Q746" s="453"/>
      <c r="R746" s="454">
        <v>0.5</v>
      </c>
      <c r="S746" s="455"/>
      <c r="T746" s="453"/>
      <c r="U746" s="456">
        <v>1</v>
      </c>
      <c r="V746" s="215">
        <f>SUM(J746:L746)*H746</f>
        <v>0</v>
      </c>
      <c r="W746" s="216">
        <f>SUM(M746:O746)*H746</f>
        <v>0.1</v>
      </c>
      <c r="X746" s="216">
        <f>SUM(P746:R746)*H746</f>
        <v>0.1</v>
      </c>
      <c r="Y746" s="216">
        <f>SUM(S746:U746)*H746</f>
        <v>0.2</v>
      </c>
      <c r="Z746" s="217">
        <f t="shared" si="11"/>
        <v>0.2</v>
      </c>
      <c r="AA746" s="2040" t="s">
        <v>365</v>
      </c>
      <c r="AB746" s="595" t="s">
        <v>557</v>
      </c>
      <c r="AC746" s="1789">
        <v>100</v>
      </c>
      <c r="AD746" s="2111" t="s">
        <v>1022</v>
      </c>
      <c r="AE746" s="2111"/>
    </row>
    <row r="747" spans="1:31" ht="24.95" customHeight="1" x14ac:dyDescent="0.2">
      <c r="A747" s="2054"/>
      <c r="B747" s="2056"/>
      <c r="C747" s="2031"/>
      <c r="D747" s="2031"/>
      <c r="E747" s="2031"/>
      <c r="F747" s="2031"/>
      <c r="G747" s="2013"/>
      <c r="H747" s="2015"/>
      <c r="I747" s="248" t="s">
        <v>601</v>
      </c>
      <c r="J747" s="467"/>
      <c r="K747" s="468"/>
      <c r="L747" s="469"/>
      <c r="M747" s="470"/>
      <c r="N747" s="468"/>
      <c r="O747" s="469"/>
      <c r="P747" s="470"/>
      <c r="Q747" s="468"/>
      <c r="R747" s="469"/>
      <c r="S747" s="470"/>
      <c r="T747" s="468"/>
      <c r="U747" s="471"/>
      <c r="V747" s="249">
        <f>SUM(J747:L747)*H746</f>
        <v>0</v>
      </c>
      <c r="W747" s="250">
        <f>SUM(M747:O747)*H746</f>
        <v>0</v>
      </c>
      <c r="X747" s="250">
        <f>SUM(P747:R747)*H746</f>
        <v>0</v>
      </c>
      <c r="Y747" s="250">
        <f>SUM(S747:U747)*H746</f>
        <v>0</v>
      </c>
      <c r="Z747" s="251">
        <f t="shared" si="11"/>
        <v>0</v>
      </c>
      <c r="AA747" s="2040"/>
      <c r="AB747" s="595" t="s">
        <v>557</v>
      </c>
      <c r="AC747" s="1789"/>
      <c r="AD747" s="2111"/>
      <c r="AE747" s="2111"/>
    </row>
    <row r="748" spans="1:31" ht="24.95" customHeight="1" x14ac:dyDescent="0.2">
      <c r="A748" s="2054"/>
      <c r="B748" s="2056"/>
      <c r="C748" s="2031"/>
      <c r="D748" s="2031"/>
      <c r="E748" s="2031"/>
      <c r="F748" s="2031"/>
      <c r="G748" s="2013" t="s">
        <v>923</v>
      </c>
      <c r="H748" s="2015">
        <v>0.4</v>
      </c>
      <c r="I748" s="593" t="s">
        <v>600</v>
      </c>
      <c r="J748" s="457"/>
      <c r="K748" s="458"/>
      <c r="L748" s="459">
        <v>0.25</v>
      </c>
      <c r="M748" s="460"/>
      <c r="N748" s="458"/>
      <c r="O748" s="459">
        <v>0.5</v>
      </c>
      <c r="P748" s="460"/>
      <c r="Q748" s="458"/>
      <c r="R748" s="459">
        <v>0.75</v>
      </c>
      <c r="S748" s="460"/>
      <c r="T748" s="458"/>
      <c r="U748" s="461">
        <v>1</v>
      </c>
      <c r="V748" s="218">
        <f>SUM(J748:L748)*H748</f>
        <v>0.1</v>
      </c>
      <c r="W748" s="219">
        <f>SUM(M748:O748)*H748</f>
        <v>0.2</v>
      </c>
      <c r="X748" s="219">
        <f>SUM(P748:R748)*H748</f>
        <v>0.30000000000000004</v>
      </c>
      <c r="Y748" s="219">
        <f>SUM(S748:U748)*H748</f>
        <v>0.4</v>
      </c>
      <c r="Z748" s="220">
        <f t="shared" si="11"/>
        <v>0.4</v>
      </c>
      <c r="AA748" s="2040"/>
      <c r="AB748" s="595" t="s">
        <v>557</v>
      </c>
      <c r="AC748" s="1789"/>
      <c r="AD748" s="2111"/>
      <c r="AE748" s="2111"/>
    </row>
    <row r="749" spans="1:31" ht="24.95" customHeight="1" x14ac:dyDescent="0.2">
      <c r="A749" s="2054"/>
      <c r="B749" s="2056"/>
      <c r="C749" s="2031"/>
      <c r="D749" s="2031"/>
      <c r="E749" s="2031"/>
      <c r="F749" s="2031"/>
      <c r="G749" s="2013"/>
      <c r="H749" s="2015"/>
      <c r="I749" s="248" t="s">
        <v>601</v>
      </c>
      <c r="J749" s="467"/>
      <c r="K749" s="468"/>
      <c r="L749" s="469">
        <v>0.25</v>
      </c>
      <c r="M749" s="470"/>
      <c r="N749" s="468"/>
      <c r="O749" s="469"/>
      <c r="P749" s="470"/>
      <c r="Q749" s="468"/>
      <c r="R749" s="469"/>
      <c r="S749" s="470"/>
      <c r="T749" s="468"/>
      <c r="U749" s="471"/>
      <c r="V749" s="249">
        <f>SUM(J749:L749)*H748</f>
        <v>0.1</v>
      </c>
      <c r="W749" s="250">
        <f>SUM(M749:O749)*H748</f>
        <v>0</v>
      </c>
      <c r="X749" s="250">
        <f>SUM(P749:R749)*H748</f>
        <v>0</v>
      </c>
      <c r="Y749" s="250">
        <f>SUM(S749:U749)*H748</f>
        <v>0</v>
      </c>
      <c r="Z749" s="251">
        <f t="shared" si="11"/>
        <v>0.1</v>
      </c>
      <c r="AA749" s="2040"/>
      <c r="AB749" s="595" t="s">
        <v>557</v>
      </c>
      <c r="AC749" s="1789"/>
      <c r="AD749" s="2111"/>
      <c r="AE749" s="2111"/>
    </row>
    <row r="750" spans="1:31" ht="24.95" customHeight="1" x14ac:dyDescent="0.2">
      <c r="A750" s="2054"/>
      <c r="B750" s="2056"/>
      <c r="C750" s="2031"/>
      <c r="D750" s="2031"/>
      <c r="E750" s="2031"/>
      <c r="F750" s="2031"/>
      <c r="G750" s="2013" t="s">
        <v>924</v>
      </c>
      <c r="H750" s="2015">
        <v>0.3</v>
      </c>
      <c r="I750" s="593" t="s">
        <v>600</v>
      </c>
      <c r="J750" s="457"/>
      <c r="K750" s="458"/>
      <c r="L750" s="459">
        <v>0.25</v>
      </c>
      <c r="M750" s="460"/>
      <c r="N750" s="458"/>
      <c r="O750" s="459">
        <v>0.5</v>
      </c>
      <c r="P750" s="460"/>
      <c r="Q750" s="458"/>
      <c r="R750" s="459">
        <v>0.75</v>
      </c>
      <c r="S750" s="460"/>
      <c r="T750" s="458"/>
      <c r="U750" s="461">
        <v>1</v>
      </c>
      <c r="V750" s="218">
        <f>SUM(J750:L750)*H750</f>
        <v>7.4999999999999997E-2</v>
      </c>
      <c r="W750" s="219">
        <f>SUM(M750:O750)*H750</f>
        <v>0.15</v>
      </c>
      <c r="X750" s="219">
        <f>SUM(P750:R750)*H750</f>
        <v>0.22499999999999998</v>
      </c>
      <c r="Y750" s="219">
        <f>SUM(S750:U750)*H750</f>
        <v>0.3</v>
      </c>
      <c r="Z750" s="220">
        <f t="shared" si="11"/>
        <v>0.3</v>
      </c>
      <c r="AA750" s="2040"/>
      <c r="AB750" s="595" t="s">
        <v>557</v>
      </c>
      <c r="AC750" s="1789"/>
      <c r="AD750" s="2111"/>
      <c r="AE750" s="2111"/>
    </row>
    <row r="751" spans="1:31" ht="24.95" customHeight="1" x14ac:dyDescent="0.2">
      <c r="A751" s="2054"/>
      <c r="B751" s="2056"/>
      <c r="C751" s="2031"/>
      <c r="D751" s="2031"/>
      <c r="E751" s="2031"/>
      <c r="F751" s="2031"/>
      <c r="G751" s="2013"/>
      <c r="H751" s="2015"/>
      <c r="I751" s="248" t="s">
        <v>601</v>
      </c>
      <c r="J751" s="467"/>
      <c r="K751" s="468"/>
      <c r="L751" s="469">
        <v>0.25</v>
      </c>
      <c r="M751" s="470"/>
      <c r="N751" s="468"/>
      <c r="O751" s="469"/>
      <c r="P751" s="470"/>
      <c r="Q751" s="468"/>
      <c r="R751" s="469"/>
      <c r="S751" s="470"/>
      <c r="T751" s="468"/>
      <c r="U751" s="471"/>
      <c r="V751" s="249">
        <f>SUM(J751:L751)*H750</f>
        <v>7.4999999999999997E-2</v>
      </c>
      <c r="W751" s="250">
        <f>SUM(M751:O751)*H750</f>
        <v>0</v>
      </c>
      <c r="X751" s="250">
        <f>SUM(P751:R751)*H750</f>
        <v>0</v>
      </c>
      <c r="Y751" s="250">
        <f>SUM(S751:U751)*H750</f>
        <v>0</v>
      </c>
      <c r="Z751" s="251">
        <f t="shared" si="11"/>
        <v>7.4999999999999997E-2</v>
      </c>
      <c r="AA751" s="2040"/>
      <c r="AB751" s="595" t="s">
        <v>557</v>
      </c>
      <c r="AC751" s="1789"/>
      <c r="AD751" s="2111"/>
      <c r="AE751" s="2111"/>
    </row>
    <row r="752" spans="1:31" ht="24.95" customHeight="1" x14ac:dyDescent="0.2">
      <c r="A752" s="2054"/>
      <c r="B752" s="2056"/>
      <c r="C752" s="2031"/>
      <c r="D752" s="2031"/>
      <c r="E752" s="2031"/>
      <c r="F752" s="2031"/>
      <c r="G752" s="2013" t="s">
        <v>925</v>
      </c>
      <c r="H752" s="2015">
        <v>0.1</v>
      </c>
      <c r="I752" s="593" t="s">
        <v>600</v>
      </c>
      <c r="J752" s="457"/>
      <c r="K752" s="458"/>
      <c r="L752" s="459"/>
      <c r="M752" s="460"/>
      <c r="N752" s="458"/>
      <c r="O752" s="459">
        <v>0.5</v>
      </c>
      <c r="P752" s="460"/>
      <c r="Q752" s="458"/>
      <c r="R752" s="459">
        <v>0.5</v>
      </c>
      <c r="S752" s="460"/>
      <c r="T752" s="458"/>
      <c r="U752" s="461">
        <v>1</v>
      </c>
      <c r="V752" s="218">
        <f>SUM(J752:L752)*H752</f>
        <v>0</v>
      </c>
      <c r="W752" s="219">
        <f>SUM(M752:O752)*H752</f>
        <v>0.05</v>
      </c>
      <c r="X752" s="219">
        <f>SUM(P752:R752)*H752</f>
        <v>0.05</v>
      </c>
      <c r="Y752" s="219">
        <f>SUM(S752:U752)*H752</f>
        <v>0.1</v>
      </c>
      <c r="Z752" s="220">
        <f t="shared" si="11"/>
        <v>0.1</v>
      </c>
      <c r="AA752" s="2040"/>
      <c r="AB752" s="595" t="s">
        <v>557</v>
      </c>
      <c r="AC752" s="1789"/>
      <c r="AD752" s="2111"/>
      <c r="AE752" s="2111"/>
    </row>
    <row r="753" spans="1:31" ht="24.95" customHeight="1" thickBot="1" x14ac:dyDescent="0.25">
      <c r="A753" s="2054"/>
      <c r="B753" s="2056"/>
      <c r="C753" s="2031"/>
      <c r="D753" s="2031"/>
      <c r="E753" s="2031"/>
      <c r="F753" s="2031"/>
      <c r="G753" s="2024"/>
      <c r="H753" s="2025"/>
      <c r="I753" s="252" t="s">
        <v>601</v>
      </c>
      <c r="J753" s="472"/>
      <c r="K753" s="473"/>
      <c r="L753" s="474"/>
      <c r="M753" s="475"/>
      <c r="N753" s="473"/>
      <c r="O753" s="474"/>
      <c r="P753" s="475"/>
      <c r="Q753" s="473"/>
      <c r="R753" s="474"/>
      <c r="S753" s="475"/>
      <c r="T753" s="473"/>
      <c r="U753" s="476"/>
      <c r="V753" s="256">
        <f>SUM(J753:L753)*H752</f>
        <v>0</v>
      </c>
      <c r="W753" s="257">
        <f>SUM(M753:O753)*H752</f>
        <v>0</v>
      </c>
      <c r="X753" s="257">
        <f>SUM(P753:R753)*H752</f>
        <v>0</v>
      </c>
      <c r="Y753" s="257">
        <f>SUM(S753:U753)*H752</f>
        <v>0</v>
      </c>
      <c r="Z753" s="258">
        <f t="shared" si="11"/>
        <v>0</v>
      </c>
      <c r="AA753" s="2041"/>
      <c r="AB753" s="595" t="s">
        <v>557</v>
      </c>
      <c r="AC753" s="1797"/>
      <c r="AD753" s="2112"/>
      <c r="AE753" s="2112"/>
    </row>
    <row r="754" spans="1:31" ht="24.95" customHeight="1" x14ac:dyDescent="0.2">
      <c r="A754" s="2054"/>
      <c r="B754" s="2056"/>
      <c r="C754" s="2030" t="s">
        <v>366</v>
      </c>
      <c r="D754" s="2030" t="s">
        <v>367</v>
      </c>
      <c r="E754" s="2030" t="s">
        <v>368</v>
      </c>
      <c r="F754" s="2030" t="s">
        <v>369</v>
      </c>
      <c r="G754" s="2051" t="s">
        <v>926</v>
      </c>
      <c r="H754" s="2052">
        <v>0.35</v>
      </c>
      <c r="I754" s="593" t="s">
        <v>600</v>
      </c>
      <c r="J754" s="457"/>
      <c r="K754" s="458"/>
      <c r="L754" s="459">
        <v>0.1</v>
      </c>
      <c r="M754" s="460"/>
      <c r="N754" s="458"/>
      <c r="O754" s="459">
        <v>0.7</v>
      </c>
      <c r="P754" s="460"/>
      <c r="Q754" s="458"/>
      <c r="R754" s="459">
        <v>1</v>
      </c>
      <c r="S754" s="460"/>
      <c r="T754" s="458"/>
      <c r="U754" s="461">
        <v>1</v>
      </c>
      <c r="V754" s="218">
        <f>SUM(J754:L754)*H754</f>
        <v>3.4999999999999996E-2</v>
      </c>
      <c r="W754" s="219">
        <f>SUM(M754:O754)*H754</f>
        <v>0.24499999999999997</v>
      </c>
      <c r="X754" s="219">
        <f>SUM(P754:R754)*H754</f>
        <v>0.35</v>
      </c>
      <c r="Y754" s="219">
        <f>SUM(S754:U754)*H754</f>
        <v>0.35</v>
      </c>
      <c r="Z754" s="220">
        <f t="shared" si="11"/>
        <v>0.35</v>
      </c>
      <c r="AA754" s="2039" t="s">
        <v>414</v>
      </c>
      <c r="AB754" s="595" t="s">
        <v>557</v>
      </c>
      <c r="AC754" s="1789">
        <v>101</v>
      </c>
      <c r="AD754" s="2110" t="s">
        <v>1022</v>
      </c>
      <c r="AE754" s="2110"/>
    </row>
    <row r="755" spans="1:31" ht="24.95" customHeight="1" x14ac:dyDescent="0.2">
      <c r="A755" s="2054"/>
      <c r="B755" s="2056"/>
      <c r="C755" s="2031"/>
      <c r="D755" s="2031"/>
      <c r="E755" s="2031"/>
      <c r="F755" s="2031"/>
      <c r="G755" s="2013"/>
      <c r="H755" s="2015"/>
      <c r="I755" s="248" t="s">
        <v>601</v>
      </c>
      <c r="J755" s="467"/>
      <c r="K755" s="468"/>
      <c r="L755" s="469">
        <v>0.1</v>
      </c>
      <c r="M755" s="470"/>
      <c r="N755" s="468"/>
      <c r="O755" s="469"/>
      <c r="P755" s="470"/>
      <c r="Q755" s="468"/>
      <c r="R755" s="469"/>
      <c r="S755" s="470"/>
      <c r="T755" s="468"/>
      <c r="U755" s="471"/>
      <c r="V755" s="249">
        <f>SUM(J755:L755)*H754</f>
        <v>3.4999999999999996E-2</v>
      </c>
      <c r="W755" s="250">
        <f>SUM(M755:O755)*H754</f>
        <v>0</v>
      </c>
      <c r="X755" s="250">
        <f>SUM(P755:R755)*H754</f>
        <v>0</v>
      </c>
      <c r="Y755" s="250">
        <f>SUM(S755:U755)*H754</f>
        <v>0</v>
      </c>
      <c r="Z755" s="251">
        <f t="shared" si="11"/>
        <v>3.4999999999999996E-2</v>
      </c>
      <c r="AA755" s="2040"/>
      <c r="AB755" s="595" t="s">
        <v>557</v>
      </c>
      <c r="AC755" s="1789"/>
      <c r="AD755" s="2111"/>
      <c r="AE755" s="2111"/>
    </row>
    <row r="756" spans="1:31" ht="24.95" customHeight="1" x14ac:dyDescent="0.2">
      <c r="A756" s="2054"/>
      <c r="B756" s="2056"/>
      <c r="C756" s="2031"/>
      <c r="D756" s="2031"/>
      <c r="E756" s="2031"/>
      <c r="F756" s="2031"/>
      <c r="G756" s="2013" t="s">
        <v>927</v>
      </c>
      <c r="H756" s="2015">
        <v>0.35</v>
      </c>
      <c r="I756" s="593" t="s">
        <v>600</v>
      </c>
      <c r="J756" s="457"/>
      <c r="K756" s="458"/>
      <c r="L756" s="459"/>
      <c r="M756" s="460"/>
      <c r="N756" s="458"/>
      <c r="O756" s="459">
        <v>0.5</v>
      </c>
      <c r="P756" s="460"/>
      <c r="Q756" s="458"/>
      <c r="R756" s="459">
        <v>1</v>
      </c>
      <c r="S756" s="460"/>
      <c r="T756" s="458"/>
      <c r="U756" s="461">
        <v>1</v>
      </c>
      <c r="V756" s="218">
        <f>SUM(J756:L756)*H756</f>
        <v>0</v>
      </c>
      <c r="W756" s="219">
        <f>SUM(M756:O756)*H756</f>
        <v>0.17499999999999999</v>
      </c>
      <c r="X756" s="219">
        <f>SUM(P756:R756)*H756</f>
        <v>0.35</v>
      </c>
      <c r="Y756" s="219">
        <f>SUM(S756:U756)*H756</f>
        <v>0.35</v>
      </c>
      <c r="Z756" s="220">
        <f t="shared" si="11"/>
        <v>0.35</v>
      </c>
      <c r="AA756" s="2040"/>
      <c r="AB756" s="595" t="s">
        <v>557</v>
      </c>
      <c r="AC756" s="1789"/>
      <c r="AD756" s="2111"/>
      <c r="AE756" s="2111"/>
    </row>
    <row r="757" spans="1:31" ht="24.95" customHeight="1" x14ac:dyDescent="0.2">
      <c r="A757" s="2054"/>
      <c r="B757" s="2056"/>
      <c r="C757" s="2031"/>
      <c r="D757" s="2031"/>
      <c r="E757" s="2031"/>
      <c r="F757" s="2031"/>
      <c r="G757" s="2013"/>
      <c r="H757" s="2015"/>
      <c r="I757" s="248" t="s">
        <v>601</v>
      </c>
      <c r="J757" s="467"/>
      <c r="K757" s="468"/>
      <c r="L757" s="469"/>
      <c r="M757" s="470"/>
      <c r="N757" s="468"/>
      <c r="O757" s="469"/>
      <c r="P757" s="470"/>
      <c r="Q757" s="468"/>
      <c r="R757" s="469"/>
      <c r="S757" s="470"/>
      <c r="T757" s="468"/>
      <c r="U757" s="471"/>
      <c r="V757" s="249">
        <f>SUM(J757:L757)*H756</f>
        <v>0</v>
      </c>
      <c r="W757" s="250">
        <f>SUM(M757:O757)*H756</f>
        <v>0</v>
      </c>
      <c r="X757" s="250">
        <f>SUM(P757:R757)*H756</f>
        <v>0</v>
      </c>
      <c r="Y757" s="250">
        <f>SUM(S757:U757)*H756</f>
        <v>0</v>
      </c>
      <c r="Z757" s="251">
        <f t="shared" si="11"/>
        <v>0</v>
      </c>
      <c r="AA757" s="2040"/>
      <c r="AB757" s="595" t="s">
        <v>557</v>
      </c>
      <c r="AC757" s="1789"/>
      <c r="AD757" s="2111"/>
      <c r="AE757" s="2111"/>
    </row>
    <row r="758" spans="1:31" ht="24.95" customHeight="1" x14ac:dyDescent="0.2">
      <c r="A758" s="2054"/>
      <c r="B758" s="2056"/>
      <c r="C758" s="2031"/>
      <c r="D758" s="2031"/>
      <c r="E758" s="2031"/>
      <c r="F758" s="2031"/>
      <c r="G758" s="2013" t="s">
        <v>928</v>
      </c>
      <c r="H758" s="2015">
        <v>0.3</v>
      </c>
      <c r="I758" s="593" t="s">
        <v>600</v>
      </c>
      <c r="J758" s="457"/>
      <c r="K758" s="458"/>
      <c r="L758" s="459"/>
      <c r="M758" s="460"/>
      <c r="N758" s="458"/>
      <c r="O758" s="459"/>
      <c r="P758" s="460"/>
      <c r="Q758" s="458"/>
      <c r="R758" s="459">
        <v>0.2</v>
      </c>
      <c r="S758" s="460"/>
      <c r="T758" s="458"/>
      <c r="U758" s="461">
        <v>1</v>
      </c>
      <c r="V758" s="218">
        <f>SUM(J758:L758)*H758</f>
        <v>0</v>
      </c>
      <c r="W758" s="219">
        <f>SUM(M758:O758)*H758</f>
        <v>0</v>
      </c>
      <c r="X758" s="219">
        <f>SUM(P758:R758)*H758</f>
        <v>0.06</v>
      </c>
      <c r="Y758" s="219">
        <f>SUM(S758:U758)*H758</f>
        <v>0.3</v>
      </c>
      <c r="Z758" s="220">
        <f t="shared" si="11"/>
        <v>0.3</v>
      </c>
      <c r="AA758" s="2040"/>
      <c r="AB758" s="595" t="s">
        <v>557</v>
      </c>
      <c r="AC758" s="1789"/>
      <c r="AD758" s="2111"/>
      <c r="AE758" s="2111"/>
    </row>
    <row r="759" spans="1:31" ht="24.95" customHeight="1" thickBot="1" x14ac:dyDescent="0.25">
      <c r="A759" s="2054"/>
      <c r="B759" s="2056"/>
      <c r="C759" s="2031"/>
      <c r="D759" s="2031"/>
      <c r="E759" s="2031"/>
      <c r="F759" s="2031"/>
      <c r="G759" s="2024"/>
      <c r="H759" s="2025"/>
      <c r="I759" s="252" t="s">
        <v>601</v>
      </c>
      <c r="J759" s="472"/>
      <c r="K759" s="473"/>
      <c r="L759" s="474"/>
      <c r="M759" s="475"/>
      <c r="N759" s="473"/>
      <c r="O759" s="474"/>
      <c r="P759" s="475"/>
      <c r="Q759" s="473"/>
      <c r="R759" s="474"/>
      <c r="S759" s="475"/>
      <c r="T759" s="473"/>
      <c r="U759" s="476"/>
      <c r="V759" s="256">
        <f>SUM(J759:L759)*H758</f>
        <v>0</v>
      </c>
      <c r="W759" s="257">
        <f>SUM(M759:O759)*H758</f>
        <v>0</v>
      </c>
      <c r="X759" s="257">
        <f>SUM(P759:R759)*H758</f>
        <v>0</v>
      </c>
      <c r="Y759" s="257">
        <f>SUM(S759:U759)*H758</f>
        <v>0</v>
      </c>
      <c r="Z759" s="258">
        <f t="shared" si="11"/>
        <v>0</v>
      </c>
      <c r="AA759" s="2041"/>
      <c r="AB759" s="595" t="s">
        <v>557</v>
      </c>
      <c r="AC759" s="1789"/>
      <c r="AD759" s="2112"/>
      <c r="AE759" s="2112"/>
    </row>
    <row r="760" spans="1:31" ht="24.95" customHeight="1" x14ac:dyDescent="0.2">
      <c r="A760" s="2048" t="s">
        <v>504</v>
      </c>
      <c r="B760" s="2030" t="s">
        <v>929</v>
      </c>
      <c r="C760" s="2030" t="s">
        <v>372</v>
      </c>
      <c r="D760" s="2030" t="s">
        <v>373</v>
      </c>
      <c r="E760" s="2030" t="s">
        <v>373</v>
      </c>
      <c r="F760" s="2030" t="s">
        <v>369</v>
      </c>
      <c r="G760" s="2051" t="s">
        <v>930</v>
      </c>
      <c r="H760" s="2014">
        <v>0.2</v>
      </c>
      <c r="I760" s="224" t="s">
        <v>600</v>
      </c>
      <c r="J760" s="452"/>
      <c r="K760" s="453"/>
      <c r="L760" s="454">
        <v>0.2</v>
      </c>
      <c r="M760" s="455"/>
      <c r="N760" s="453"/>
      <c r="O760" s="454">
        <v>1</v>
      </c>
      <c r="P760" s="455"/>
      <c r="Q760" s="453"/>
      <c r="R760" s="454">
        <v>1</v>
      </c>
      <c r="S760" s="455"/>
      <c r="T760" s="453"/>
      <c r="U760" s="456">
        <v>1</v>
      </c>
      <c r="V760" s="215">
        <f>SUM(J760:L760)*H760</f>
        <v>4.0000000000000008E-2</v>
      </c>
      <c r="W760" s="216">
        <f>SUM(M760:O760)*H760</f>
        <v>0.2</v>
      </c>
      <c r="X760" s="216">
        <f>SUM(P760:R760)*H760</f>
        <v>0.2</v>
      </c>
      <c r="Y760" s="216">
        <f>SUM(S760:U760)*H760</f>
        <v>0.2</v>
      </c>
      <c r="Z760" s="217">
        <f t="shared" si="11"/>
        <v>0.2</v>
      </c>
      <c r="AA760" s="2039" t="s">
        <v>513</v>
      </c>
      <c r="AB760" s="595" t="s">
        <v>557</v>
      </c>
      <c r="AC760" s="1796">
        <v>102</v>
      </c>
      <c r="AD760" s="2110" t="s">
        <v>1022</v>
      </c>
      <c r="AE760" s="2110"/>
    </row>
    <row r="761" spans="1:31" ht="24.95" customHeight="1" x14ac:dyDescent="0.2">
      <c r="A761" s="2049"/>
      <c r="B761" s="2031"/>
      <c r="C761" s="2031"/>
      <c r="D761" s="2031"/>
      <c r="E761" s="2031"/>
      <c r="F761" s="2031"/>
      <c r="G761" s="2013"/>
      <c r="H761" s="2015"/>
      <c r="I761" s="248" t="s">
        <v>601</v>
      </c>
      <c r="J761" s="467"/>
      <c r="K761" s="468"/>
      <c r="L761" s="469">
        <v>0.2</v>
      </c>
      <c r="M761" s="470"/>
      <c r="N761" s="468"/>
      <c r="O761" s="469"/>
      <c r="P761" s="470"/>
      <c r="Q761" s="468"/>
      <c r="R761" s="469"/>
      <c r="S761" s="470"/>
      <c r="T761" s="468"/>
      <c r="U761" s="471"/>
      <c r="V761" s="249">
        <f>SUM(J761:L761)*H760</f>
        <v>4.0000000000000008E-2</v>
      </c>
      <c r="W761" s="250">
        <f>SUM(M761:O761)*H760</f>
        <v>0</v>
      </c>
      <c r="X761" s="250">
        <f>SUM(P761:R761)*H760</f>
        <v>0</v>
      </c>
      <c r="Y761" s="250">
        <f>SUM(S761:U761)*H760</f>
        <v>0</v>
      </c>
      <c r="Z761" s="251">
        <f t="shared" si="11"/>
        <v>4.0000000000000008E-2</v>
      </c>
      <c r="AA761" s="2040"/>
      <c r="AB761" s="595" t="s">
        <v>557</v>
      </c>
      <c r="AC761" s="1789"/>
      <c r="AD761" s="2111"/>
      <c r="AE761" s="2111"/>
    </row>
    <row r="762" spans="1:31" ht="24.95" customHeight="1" x14ac:dyDescent="0.2">
      <c r="A762" s="2049"/>
      <c r="B762" s="2031"/>
      <c r="C762" s="2031"/>
      <c r="D762" s="2031"/>
      <c r="E762" s="2031"/>
      <c r="F762" s="2031"/>
      <c r="G762" s="2013" t="s">
        <v>931</v>
      </c>
      <c r="H762" s="2015">
        <v>0.3</v>
      </c>
      <c r="I762" s="593" t="s">
        <v>600</v>
      </c>
      <c r="J762" s="457"/>
      <c r="K762" s="458"/>
      <c r="L762" s="459"/>
      <c r="M762" s="460"/>
      <c r="N762" s="458"/>
      <c r="O762" s="459">
        <v>0.6</v>
      </c>
      <c r="P762" s="460"/>
      <c r="Q762" s="458"/>
      <c r="R762" s="459">
        <v>1</v>
      </c>
      <c r="S762" s="460"/>
      <c r="T762" s="458"/>
      <c r="U762" s="461">
        <v>1</v>
      </c>
      <c r="V762" s="218">
        <f>SUM(J762:L762)*H762</f>
        <v>0</v>
      </c>
      <c r="W762" s="219">
        <f>SUM(M762:O762)*H762</f>
        <v>0.18</v>
      </c>
      <c r="X762" s="219">
        <f>SUM(P762:R762)*H762</f>
        <v>0.3</v>
      </c>
      <c r="Y762" s="219">
        <f>SUM(S762:U762)*H762</f>
        <v>0.3</v>
      </c>
      <c r="Z762" s="220">
        <f t="shared" si="11"/>
        <v>0.3</v>
      </c>
      <c r="AA762" s="2040"/>
      <c r="AB762" s="595" t="s">
        <v>557</v>
      </c>
      <c r="AC762" s="1789"/>
      <c r="AD762" s="2111"/>
      <c r="AE762" s="2111"/>
    </row>
    <row r="763" spans="1:31" ht="24.95" customHeight="1" x14ac:dyDescent="0.2">
      <c r="A763" s="2049"/>
      <c r="B763" s="2031"/>
      <c r="C763" s="2031"/>
      <c r="D763" s="2031"/>
      <c r="E763" s="2031"/>
      <c r="F763" s="2031"/>
      <c r="G763" s="2013"/>
      <c r="H763" s="2015"/>
      <c r="I763" s="248" t="s">
        <v>601</v>
      </c>
      <c r="J763" s="467"/>
      <c r="K763" s="468"/>
      <c r="L763" s="469"/>
      <c r="M763" s="470"/>
      <c r="N763" s="468"/>
      <c r="O763" s="469"/>
      <c r="P763" s="470"/>
      <c r="Q763" s="468"/>
      <c r="R763" s="469"/>
      <c r="S763" s="470"/>
      <c r="T763" s="468"/>
      <c r="U763" s="471"/>
      <c r="V763" s="249">
        <f>SUM(J763:L763)*H762</f>
        <v>0</v>
      </c>
      <c r="W763" s="250">
        <f>SUM(M763:O763)*H762</f>
        <v>0</v>
      </c>
      <c r="X763" s="250">
        <f>SUM(P763:R763)*H762</f>
        <v>0</v>
      </c>
      <c r="Y763" s="250">
        <f>SUM(S763:U763)*H762</f>
        <v>0</v>
      </c>
      <c r="Z763" s="251">
        <f t="shared" si="11"/>
        <v>0</v>
      </c>
      <c r="AA763" s="2040"/>
      <c r="AB763" s="595" t="s">
        <v>557</v>
      </c>
      <c r="AC763" s="1789"/>
      <c r="AD763" s="2111"/>
      <c r="AE763" s="2111"/>
    </row>
    <row r="764" spans="1:31" ht="24.95" customHeight="1" x14ac:dyDescent="0.2">
      <c r="A764" s="2049"/>
      <c r="B764" s="2031"/>
      <c r="C764" s="2031"/>
      <c r="D764" s="2031"/>
      <c r="E764" s="2031"/>
      <c r="F764" s="2031"/>
      <c r="G764" s="2013" t="s">
        <v>932</v>
      </c>
      <c r="H764" s="2015">
        <v>0.3</v>
      </c>
      <c r="I764" s="593" t="s">
        <v>600</v>
      </c>
      <c r="J764" s="457"/>
      <c r="K764" s="458"/>
      <c r="L764" s="459"/>
      <c r="M764" s="460"/>
      <c r="N764" s="458"/>
      <c r="O764" s="459"/>
      <c r="P764" s="460"/>
      <c r="Q764" s="458"/>
      <c r="R764" s="459">
        <v>1</v>
      </c>
      <c r="S764" s="460"/>
      <c r="T764" s="458"/>
      <c r="U764" s="461">
        <v>1</v>
      </c>
      <c r="V764" s="218">
        <f>SUM(J764:L764)*H764</f>
        <v>0</v>
      </c>
      <c r="W764" s="219">
        <f>SUM(M764:O764)*H764</f>
        <v>0</v>
      </c>
      <c r="X764" s="219">
        <f>SUM(P764:R764)*H764</f>
        <v>0.3</v>
      </c>
      <c r="Y764" s="219">
        <f>SUM(S764:U764)*H764</f>
        <v>0.3</v>
      </c>
      <c r="Z764" s="220">
        <f t="shared" si="11"/>
        <v>0.3</v>
      </c>
      <c r="AA764" s="2040"/>
      <c r="AB764" s="595" t="s">
        <v>557</v>
      </c>
      <c r="AC764" s="1789"/>
      <c r="AD764" s="2111"/>
      <c r="AE764" s="2111"/>
    </row>
    <row r="765" spans="1:31" ht="24.95" customHeight="1" x14ac:dyDescent="0.2">
      <c r="A765" s="2049"/>
      <c r="B765" s="2031"/>
      <c r="C765" s="2031"/>
      <c r="D765" s="2031"/>
      <c r="E765" s="2031"/>
      <c r="F765" s="2031"/>
      <c r="G765" s="2013"/>
      <c r="H765" s="2015"/>
      <c r="I765" s="248" t="s">
        <v>601</v>
      </c>
      <c r="J765" s="467"/>
      <c r="K765" s="468"/>
      <c r="L765" s="469"/>
      <c r="M765" s="470"/>
      <c r="N765" s="468"/>
      <c r="O765" s="469"/>
      <c r="P765" s="470"/>
      <c r="Q765" s="468"/>
      <c r="R765" s="469"/>
      <c r="S765" s="470"/>
      <c r="T765" s="468"/>
      <c r="U765" s="471"/>
      <c r="V765" s="249">
        <f>SUM(J765:L765)*H764</f>
        <v>0</v>
      </c>
      <c r="W765" s="250">
        <f>SUM(M765:O765)*H764</f>
        <v>0</v>
      </c>
      <c r="X765" s="250">
        <f>SUM(P765:R765)*H764</f>
        <v>0</v>
      </c>
      <c r="Y765" s="250">
        <f>SUM(S765:U765)*H764</f>
        <v>0</v>
      </c>
      <c r="Z765" s="251">
        <f t="shared" si="11"/>
        <v>0</v>
      </c>
      <c r="AA765" s="2040"/>
      <c r="AB765" s="595" t="s">
        <v>557</v>
      </c>
      <c r="AC765" s="1789"/>
      <c r="AD765" s="2111"/>
      <c r="AE765" s="2111"/>
    </row>
    <row r="766" spans="1:31" ht="24.95" customHeight="1" x14ac:dyDescent="0.2">
      <c r="A766" s="2049"/>
      <c r="B766" s="2031"/>
      <c r="C766" s="2031"/>
      <c r="D766" s="2031"/>
      <c r="E766" s="2031"/>
      <c r="F766" s="2031"/>
      <c r="G766" s="2013" t="s">
        <v>933</v>
      </c>
      <c r="H766" s="2015">
        <v>0.2</v>
      </c>
      <c r="I766" s="593" t="s">
        <v>600</v>
      </c>
      <c r="J766" s="457"/>
      <c r="K766" s="458"/>
      <c r="L766" s="459"/>
      <c r="M766" s="460"/>
      <c r="N766" s="458"/>
      <c r="O766" s="459"/>
      <c r="P766" s="460"/>
      <c r="Q766" s="458"/>
      <c r="R766" s="459">
        <v>0.2</v>
      </c>
      <c r="S766" s="460"/>
      <c r="T766" s="458"/>
      <c r="U766" s="461">
        <v>1</v>
      </c>
      <c r="V766" s="218">
        <f>SUM(J766:L766)*H766</f>
        <v>0</v>
      </c>
      <c r="W766" s="219">
        <f>SUM(M766:O766)*H766</f>
        <v>0</v>
      </c>
      <c r="X766" s="219">
        <f>SUM(P766:R766)*H766</f>
        <v>4.0000000000000008E-2</v>
      </c>
      <c r="Y766" s="219">
        <f>SUM(S766:U766)*H766</f>
        <v>0.2</v>
      </c>
      <c r="Z766" s="220">
        <f t="shared" si="11"/>
        <v>0.2</v>
      </c>
      <c r="AA766" s="2040"/>
      <c r="AB766" s="595" t="s">
        <v>557</v>
      </c>
      <c r="AC766" s="1789"/>
      <c r="AD766" s="2111"/>
      <c r="AE766" s="2111"/>
    </row>
    <row r="767" spans="1:31" ht="24.95" customHeight="1" thickBot="1" x14ac:dyDescent="0.25">
      <c r="A767" s="2050"/>
      <c r="B767" s="2031"/>
      <c r="C767" s="2031"/>
      <c r="D767" s="2031"/>
      <c r="E767" s="2031"/>
      <c r="F767" s="2031"/>
      <c r="G767" s="2024"/>
      <c r="H767" s="2025"/>
      <c r="I767" s="252" t="s">
        <v>601</v>
      </c>
      <c r="J767" s="472"/>
      <c r="K767" s="473"/>
      <c r="L767" s="474"/>
      <c r="M767" s="475"/>
      <c r="N767" s="473"/>
      <c r="O767" s="474"/>
      <c r="P767" s="475"/>
      <c r="Q767" s="473"/>
      <c r="R767" s="474"/>
      <c r="S767" s="475"/>
      <c r="T767" s="473"/>
      <c r="U767" s="476"/>
      <c r="V767" s="256">
        <f>SUM(J767:L767)*H766</f>
        <v>0</v>
      </c>
      <c r="W767" s="257">
        <f>SUM(M767:O767)*H766</f>
        <v>0</v>
      </c>
      <c r="X767" s="257">
        <f>SUM(P767:R767)*H766</f>
        <v>0</v>
      </c>
      <c r="Y767" s="257">
        <f>SUM(S767:U767)*H766</f>
        <v>0</v>
      </c>
      <c r="Z767" s="258">
        <f t="shared" si="11"/>
        <v>0</v>
      </c>
      <c r="AA767" s="2041"/>
      <c r="AB767" s="595" t="s">
        <v>557</v>
      </c>
      <c r="AC767" s="1789"/>
      <c r="AD767" s="2112"/>
      <c r="AE767" s="2112"/>
    </row>
    <row r="768" spans="1:31" ht="24.95" customHeight="1" x14ac:dyDescent="0.2">
      <c r="A768" s="2083" t="s">
        <v>375</v>
      </c>
      <c r="B768" s="2066" t="s">
        <v>376</v>
      </c>
      <c r="C768" s="2032" t="s">
        <v>377</v>
      </c>
      <c r="D768" s="2030" t="s">
        <v>378</v>
      </c>
      <c r="E768" s="2030" t="s">
        <v>379</v>
      </c>
      <c r="F768" s="2032" t="s">
        <v>380</v>
      </c>
      <c r="G768" s="2012" t="s">
        <v>935</v>
      </c>
      <c r="H768" s="2014">
        <v>0.2</v>
      </c>
      <c r="I768" s="224" t="s">
        <v>600</v>
      </c>
      <c r="J768" s="452"/>
      <c r="K768" s="453"/>
      <c r="L768" s="454"/>
      <c r="M768" s="455"/>
      <c r="N768" s="453"/>
      <c r="O768" s="454">
        <v>0.5</v>
      </c>
      <c r="P768" s="455"/>
      <c r="Q768" s="453"/>
      <c r="R768" s="454">
        <v>1</v>
      </c>
      <c r="S768" s="455"/>
      <c r="T768" s="453"/>
      <c r="U768" s="456">
        <v>1</v>
      </c>
      <c r="V768" s="215">
        <f>SUM(J768:L768)*H768</f>
        <v>0</v>
      </c>
      <c r="W768" s="216">
        <f>SUM(M768:O768)*H768</f>
        <v>0.1</v>
      </c>
      <c r="X768" s="216">
        <f>SUM(P768:R768)*H768</f>
        <v>0.2</v>
      </c>
      <c r="Y768" s="216">
        <f>SUM(S768:U768)*H768</f>
        <v>0.2</v>
      </c>
      <c r="Z768" s="217">
        <f>MAX(V768:Y768)</f>
        <v>0.2</v>
      </c>
      <c r="AA768" s="2040" t="s">
        <v>381</v>
      </c>
      <c r="AB768" s="594" t="s">
        <v>564</v>
      </c>
      <c r="AC768" s="1796">
        <v>103</v>
      </c>
      <c r="AD768" s="2111" t="s">
        <v>1022</v>
      </c>
      <c r="AE768" s="2111" t="s">
        <v>1022</v>
      </c>
    </row>
    <row r="769" spans="1:31" ht="24.95" customHeight="1" x14ac:dyDescent="0.2">
      <c r="A769" s="2083"/>
      <c r="B769" s="2067"/>
      <c r="C769" s="2033"/>
      <c r="D769" s="2031"/>
      <c r="E769" s="2031"/>
      <c r="F769" s="2033"/>
      <c r="G769" s="2013"/>
      <c r="H769" s="2015"/>
      <c r="I769" s="248" t="s">
        <v>601</v>
      </c>
      <c r="J769" s="467"/>
      <c r="K769" s="468"/>
      <c r="L769" s="469"/>
      <c r="M769" s="470"/>
      <c r="N769" s="468"/>
      <c r="O769" s="469"/>
      <c r="P769" s="470"/>
      <c r="Q769" s="468"/>
      <c r="R769" s="469"/>
      <c r="S769" s="470"/>
      <c r="T769" s="468"/>
      <c r="U769" s="471"/>
      <c r="V769" s="249">
        <f>SUM(J769:L769)*H768</f>
        <v>0</v>
      </c>
      <c r="W769" s="250">
        <f>SUM(M769:O769)*H768</f>
        <v>0</v>
      </c>
      <c r="X769" s="250">
        <f>SUM(P769:R769)*H768</f>
        <v>0</v>
      </c>
      <c r="Y769" s="250">
        <f>SUM(S769:U769)*H768</f>
        <v>0</v>
      </c>
      <c r="Z769" s="251">
        <f>MAX(V769:Y769)</f>
        <v>0</v>
      </c>
      <c r="AA769" s="2040"/>
      <c r="AB769" s="595" t="s">
        <v>564</v>
      </c>
      <c r="AC769" s="1789"/>
      <c r="AD769" s="2111"/>
      <c r="AE769" s="2111"/>
    </row>
    <row r="770" spans="1:31" ht="24.95" customHeight="1" x14ac:dyDescent="0.2">
      <c r="A770" s="2083"/>
      <c r="B770" s="2067"/>
      <c r="C770" s="2033"/>
      <c r="D770" s="2031"/>
      <c r="E770" s="2031"/>
      <c r="F770" s="2033"/>
      <c r="G770" s="2013" t="s">
        <v>936</v>
      </c>
      <c r="H770" s="2015">
        <v>0.15</v>
      </c>
      <c r="I770" s="593" t="s">
        <v>600</v>
      </c>
      <c r="J770" s="457"/>
      <c r="K770" s="458"/>
      <c r="L770" s="459">
        <v>0.25</v>
      </c>
      <c r="M770" s="460"/>
      <c r="N770" s="458"/>
      <c r="O770" s="459">
        <v>0.5</v>
      </c>
      <c r="P770" s="460"/>
      <c r="Q770" s="458"/>
      <c r="R770" s="459">
        <v>0.75</v>
      </c>
      <c r="S770" s="460"/>
      <c r="T770" s="458"/>
      <c r="U770" s="461">
        <v>1</v>
      </c>
      <c r="V770" s="218">
        <f>SUM(J770:L770)*H770</f>
        <v>3.7499999999999999E-2</v>
      </c>
      <c r="W770" s="219">
        <f>SUM(M770:O770)*H770</f>
        <v>7.4999999999999997E-2</v>
      </c>
      <c r="X770" s="219">
        <f>SUM(P770:R770)*H770</f>
        <v>0.11249999999999999</v>
      </c>
      <c r="Y770" s="219">
        <f>SUM(S770:U770)*H770</f>
        <v>0.15</v>
      </c>
      <c r="Z770" s="220">
        <f>MAX(V770:Y770)</f>
        <v>0.15</v>
      </c>
      <c r="AA770" s="2040"/>
      <c r="AB770" s="595" t="s">
        <v>564</v>
      </c>
      <c r="AC770" s="1789"/>
      <c r="AD770" s="2111"/>
      <c r="AE770" s="2111"/>
    </row>
    <row r="771" spans="1:31" ht="24.95" customHeight="1" x14ac:dyDescent="0.2">
      <c r="A771" s="2083"/>
      <c r="B771" s="2067"/>
      <c r="C771" s="2033"/>
      <c r="D771" s="2031"/>
      <c r="E771" s="2031"/>
      <c r="F771" s="2033"/>
      <c r="G771" s="2013"/>
      <c r="H771" s="2015"/>
      <c r="I771" s="248" t="s">
        <v>601</v>
      </c>
      <c r="J771" s="467"/>
      <c r="K771" s="468"/>
      <c r="L771" s="469">
        <v>0.25</v>
      </c>
      <c r="M771" s="470"/>
      <c r="N771" s="468"/>
      <c r="O771" s="469"/>
      <c r="P771" s="470"/>
      <c r="Q771" s="468"/>
      <c r="R771" s="469"/>
      <c r="S771" s="470"/>
      <c r="T771" s="468"/>
      <c r="U771" s="471"/>
      <c r="V771" s="249">
        <f>SUM(J771:L771)*H770</f>
        <v>3.7499999999999999E-2</v>
      </c>
      <c r="W771" s="250">
        <f>SUM(M771:O771)*H770</f>
        <v>0</v>
      </c>
      <c r="X771" s="250">
        <f>SUM(P771:R771)*H770</f>
        <v>0</v>
      </c>
      <c r="Y771" s="250">
        <f>SUM(S771:U771)*H770</f>
        <v>0</v>
      </c>
      <c r="Z771" s="251">
        <f t="shared" ref="Z771:Z785" si="12">MAX(V771:Y771)</f>
        <v>3.7499999999999999E-2</v>
      </c>
      <c r="AA771" s="2040"/>
      <c r="AB771" s="595" t="s">
        <v>564</v>
      </c>
      <c r="AC771" s="1789"/>
      <c r="AD771" s="2111"/>
      <c r="AE771" s="2111"/>
    </row>
    <row r="772" spans="1:31" ht="24.95" customHeight="1" x14ac:dyDescent="0.2">
      <c r="A772" s="2083"/>
      <c r="B772" s="2067"/>
      <c r="C772" s="2033"/>
      <c r="D772" s="2031"/>
      <c r="E772" s="2031"/>
      <c r="F772" s="2033"/>
      <c r="G772" s="2013" t="s">
        <v>937</v>
      </c>
      <c r="H772" s="2015">
        <v>0.15</v>
      </c>
      <c r="I772" s="593" t="s">
        <v>600</v>
      </c>
      <c r="J772" s="457"/>
      <c r="K772" s="458"/>
      <c r="L772" s="459">
        <v>0.25</v>
      </c>
      <c r="M772" s="460"/>
      <c r="N772" s="458"/>
      <c r="O772" s="459">
        <v>0.5</v>
      </c>
      <c r="P772" s="460"/>
      <c r="Q772" s="458"/>
      <c r="R772" s="459">
        <v>0.75</v>
      </c>
      <c r="S772" s="460"/>
      <c r="T772" s="458"/>
      <c r="U772" s="461">
        <v>1</v>
      </c>
      <c r="V772" s="218">
        <f>SUM(J772:L772)*H772</f>
        <v>3.7499999999999999E-2</v>
      </c>
      <c r="W772" s="219">
        <f>SUM(M772:O772)*H772</f>
        <v>7.4999999999999997E-2</v>
      </c>
      <c r="X772" s="219">
        <f>SUM(P772:R772)*H772</f>
        <v>0.11249999999999999</v>
      </c>
      <c r="Y772" s="219">
        <f>SUM(S772:U772)*H772</f>
        <v>0.15</v>
      </c>
      <c r="Z772" s="220">
        <f t="shared" si="12"/>
        <v>0.15</v>
      </c>
      <c r="AA772" s="2040"/>
      <c r="AB772" s="595" t="s">
        <v>564</v>
      </c>
      <c r="AC772" s="1789"/>
      <c r="AD772" s="2111"/>
      <c r="AE772" s="2111"/>
    </row>
    <row r="773" spans="1:31" ht="24.95" customHeight="1" x14ac:dyDescent="0.2">
      <c r="A773" s="2083"/>
      <c r="B773" s="2067"/>
      <c r="C773" s="2033"/>
      <c r="D773" s="2031"/>
      <c r="E773" s="2031"/>
      <c r="F773" s="2033"/>
      <c r="G773" s="2013"/>
      <c r="H773" s="2015"/>
      <c r="I773" s="248" t="s">
        <v>601</v>
      </c>
      <c r="J773" s="467"/>
      <c r="K773" s="468"/>
      <c r="L773" s="469">
        <v>0.25</v>
      </c>
      <c r="M773" s="470"/>
      <c r="N773" s="468"/>
      <c r="O773" s="469"/>
      <c r="P773" s="470"/>
      <c r="Q773" s="468"/>
      <c r="R773" s="469"/>
      <c r="S773" s="470"/>
      <c r="T773" s="468"/>
      <c r="U773" s="471"/>
      <c r="V773" s="249">
        <f>SUM(J773:L773)*H772</f>
        <v>3.7499999999999999E-2</v>
      </c>
      <c r="W773" s="250">
        <f>SUM(M773:O773)*H772</f>
        <v>0</v>
      </c>
      <c r="X773" s="250">
        <f>SUM(P773:R773)*H772</f>
        <v>0</v>
      </c>
      <c r="Y773" s="250">
        <f>SUM(S773:U773)*H772</f>
        <v>0</v>
      </c>
      <c r="Z773" s="251">
        <f t="shared" si="12"/>
        <v>3.7499999999999999E-2</v>
      </c>
      <c r="AA773" s="2040"/>
      <c r="AB773" s="595" t="s">
        <v>564</v>
      </c>
      <c r="AC773" s="1789"/>
      <c r="AD773" s="2111"/>
      <c r="AE773" s="2111"/>
    </row>
    <row r="774" spans="1:31" ht="24.95" customHeight="1" x14ac:dyDescent="0.2">
      <c r="A774" s="2083"/>
      <c r="B774" s="2067"/>
      <c r="C774" s="2033"/>
      <c r="D774" s="2031"/>
      <c r="E774" s="2031"/>
      <c r="F774" s="2033"/>
      <c r="G774" s="2013" t="s">
        <v>938</v>
      </c>
      <c r="H774" s="2015">
        <v>0.15</v>
      </c>
      <c r="I774" s="593" t="s">
        <v>600</v>
      </c>
      <c r="J774" s="457"/>
      <c r="K774" s="458"/>
      <c r="L774" s="459"/>
      <c r="M774" s="460"/>
      <c r="N774" s="458"/>
      <c r="O774" s="459">
        <v>0.2</v>
      </c>
      <c r="P774" s="460"/>
      <c r="Q774" s="458"/>
      <c r="R774" s="459">
        <v>0.6</v>
      </c>
      <c r="S774" s="460"/>
      <c r="T774" s="458"/>
      <c r="U774" s="461">
        <v>1</v>
      </c>
      <c r="V774" s="218">
        <f>SUM(J774:L774)*H774</f>
        <v>0</v>
      </c>
      <c r="W774" s="219">
        <f>SUM(M774:O774)*H774</f>
        <v>0.03</v>
      </c>
      <c r="X774" s="219">
        <f>SUM(P774:R774)*H774</f>
        <v>0.09</v>
      </c>
      <c r="Y774" s="219">
        <f>SUM(S774:U774)*H774</f>
        <v>0.15</v>
      </c>
      <c r="Z774" s="220">
        <f t="shared" si="12"/>
        <v>0.15</v>
      </c>
      <c r="AA774" s="2040"/>
      <c r="AB774" s="595" t="s">
        <v>564</v>
      </c>
      <c r="AC774" s="1789"/>
      <c r="AD774" s="2111"/>
      <c r="AE774" s="2111"/>
    </row>
    <row r="775" spans="1:31" ht="24.95" customHeight="1" x14ac:dyDescent="0.2">
      <c r="A775" s="2083"/>
      <c r="B775" s="2067"/>
      <c r="C775" s="2033"/>
      <c r="D775" s="2031"/>
      <c r="E775" s="2031"/>
      <c r="F775" s="2033"/>
      <c r="G775" s="2013"/>
      <c r="H775" s="2015"/>
      <c r="I775" s="248" t="s">
        <v>601</v>
      </c>
      <c r="J775" s="467"/>
      <c r="K775" s="468"/>
      <c r="L775" s="469"/>
      <c r="M775" s="470"/>
      <c r="N775" s="468"/>
      <c r="O775" s="469"/>
      <c r="P775" s="470"/>
      <c r="Q775" s="468"/>
      <c r="R775" s="469"/>
      <c r="S775" s="470"/>
      <c r="T775" s="468"/>
      <c r="U775" s="471"/>
      <c r="V775" s="249">
        <f>SUM(J775:L775)*H774</f>
        <v>0</v>
      </c>
      <c r="W775" s="250">
        <f>SUM(M775:O775)*H774</f>
        <v>0</v>
      </c>
      <c r="X775" s="250">
        <f>SUM(P775:R775)*H774</f>
        <v>0</v>
      </c>
      <c r="Y775" s="250">
        <f>SUM(S775:U775)*H774</f>
        <v>0</v>
      </c>
      <c r="Z775" s="251">
        <f t="shared" si="12"/>
        <v>0</v>
      </c>
      <c r="AA775" s="2040"/>
      <c r="AB775" s="595" t="s">
        <v>564</v>
      </c>
      <c r="AC775" s="1789"/>
      <c r="AD775" s="2111"/>
      <c r="AE775" s="2111"/>
    </row>
    <row r="776" spans="1:31" ht="24.95" customHeight="1" x14ac:dyDescent="0.2">
      <c r="A776" s="2083"/>
      <c r="B776" s="2067"/>
      <c r="C776" s="2033"/>
      <c r="D776" s="2031"/>
      <c r="E776" s="2031"/>
      <c r="F776" s="2033"/>
      <c r="G776" s="2013" t="s">
        <v>939</v>
      </c>
      <c r="H776" s="2015">
        <v>0.15</v>
      </c>
      <c r="I776" s="593" t="s">
        <v>600</v>
      </c>
      <c r="J776" s="457"/>
      <c r="K776" s="458"/>
      <c r="L776" s="459">
        <v>0.25</v>
      </c>
      <c r="M776" s="460"/>
      <c r="N776" s="458"/>
      <c r="O776" s="459">
        <v>0.5</v>
      </c>
      <c r="P776" s="460"/>
      <c r="Q776" s="458"/>
      <c r="R776" s="459">
        <v>0.75</v>
      </c>
      <c r="S776" s="460"/>
      <c r="T776" s="458"/>
      <c r="U776" s="461">
        <v>1</v>
      </c>
      <c r="V776" s="218">
        <f>SUM(J776:L776)*H776</f>
        <v>3.7499999999999999E-2</v>
      </c>
      <c r="W776" s="219">
        <f>SUM(M776:O776)*H776</f>
        <v>7.4999999999999997E-2</v>
      </c>
      <c r="X776" s="219">
        <f>SUM(P776:R776)*H776</f>
        <v>0.11249999999999999</v>
      </c>
      <c r="Y776" s="219">
        <f>SUM(S776:U776)*H776</f>
        <v>0.15</v>
      </c>
      <c r="Z776" s="220">
        <f t="shared" si="12"/>
        <v>0.15</v>
      </c>
      <c r="AA776" s="2040"/>
      <c r="AB776" s="595" t="s">
        <v>564</v>
      </c>
      <c r="AC776" s="1789"/>
      <c r="AD776" s="2111"/>
      <c r="AE776" s="2111"/>
    </row>
    <row r="777" spans="1:31" ht="24.95" customHeight="1" x14ac:dyDescent="0.2">
      <c r="A777" s="2083"/>
      <c r="B777" s="2067"/>
      <c r="C777" s="2033"/>
      <c r="D777" s="2031"/>
      <c r="E777" s="2031"/>
      <c r="F777" s="2033"/>
      <c r="G777" s="2013"/>
      <c r="H777" s="2015"/>
      <c r="I777" s="248" t="s">
        <v>601</v>
      </c>
      <c r="J777" s="467"/>
      <c r="K777" s="468"/>
      <c r="L777" s="469">
        <v>0.25</v>
      </c>
      <c r="M777" s="470"/>
      <c r="N777" s="468"/>
      <c r="O777" s="469"/>
      <c r="P777" s="470"/>
      <c r="Q777" s="468"/>
      <c r="R777" s="469"/>
      <c r="S777" s="470"/>
      <c r="T777" s="468"/>
      <c r="U777" s="471"/>
      <c r="V777" s="249">
        <f>SUM(J777:L777)*H776</f>
        <v>3.7499999999999999E-2</v>
      </c>
      <c r="W777" s="250">
        <f>SUM(M777:O777)*H776</f>
        <v>0</v>
      </c>
      <c r="X777" s="250">
        <f>SUM(P777:R777)*H776</f>
        <v>0</v>
      </c>
      <c r="Y777" s="250">
        <f>SUM(S777:U777)*H776</f>
        <v>0</v>
      </c>
      <c r="Z777" s="251">
        <f t="shared" si="12"/>
        <v>3.7499999999999999E-2</v>
      </c>
      <c r="AA777" s="2040"/>
      <c r="AB777" s="595" t="s">
        <v>564</v>
      </c>
      <c r="AC777" s="1789"/>
      <c r="AD777" s="2111"/>
      <c r="AE777" s="2111"/>
    </row>
    <row r="778" spans="1:31" ht="24.95" customHeight="1" x14ac:dyDescent="0.2">
      <c r="A778" s="2083"/>
      <c r="B778" s="2067"/>
      <c r="C778" s="2033"/>
      <c r="D778" s="2031"/>
      <c r="E778" s="2031"/>
      <c r="F778" s="2033"/>
      <c r="G778" s="2013" t="s">
        <v>940</v>
      </c>
      <c r="H778" s="2015">
        <v>0.2</v>
      </c>
      <c r="I778" s="593" t="s">
        <v>600</v>
      </c>
      <c r="J778" s="457"/>
      <c r="K778" s="458"/>
      <c r="L778" s="459">
        <v>0.4</v>
      </c>
      <c r="M778" s="460"/>
      <c r="N778" s="458"/>
      <c r="O778" s="459">
        <v>0.7</v>
      </c>
      <c r="P778" s="460"/>
      <c r="Q778" s="458"/>
      <c r="R778" s="459">
        <v>0.85</v>
      </c>
      <c r="S778" s="460"/>
      <c r="T778" s="458"/>
      <c r="U778" s="461">
        <v>1</v>
      </c>
      <c r="V778" s="218">
        <f>SUM(J778:L778)*H778</f>
        <v>8.0000000000000016E-2</v>
      </c>
      <c r="W778" s="219">
        <f>SUM(M778:O778)*H778</f>
        <v>0.13999999999999999</v>
      </c>
      <c r="X778" s="219">
        <f>SUM(P778:R778)*H778</f>
        <v>0.17</v>
      </c>
      <c r="Y778" s="219">
        <f>SUM(S778:U778)*H778</f>
        <v>0.2</v>
      </c>
      <c r="Z778" s="220">
        <f t="shared" si="12"/>
        <v>0.2</v>
      </c>
      <c r="AA778" s="2040"/>
      <c r="AB778" s="595" t="s">
        <v>564</v>
      </c>
      <c r="AC778" s="1789"/>
      <c r="AD778" s="2111"/>
      <c r="AE778" s="2111"/>
    </row>
    <row r="779" spans="1:31" ht="24.95" customHeight="1" thickBot="1" x14ac:dyDescent="0.25">
      <c r="A779" s="2083"/>
      <c r="B779" s="2067"/>
      <c r="C779" s="2033"/>
      <c r="D779" s="2031"/>
      <c r="E779" s="2031"/>
      <c r="F779" s="2033"/>
      <c r="G779" s="2024"/>
      <c r="H779" s="2025"/>
      <c r="I779" s="252" t="s">
        <v>601</v>
      </c>
      <c r="J779" s="472"/>
      <c r="K779" s="473"/>
      <c r="L779" s="474">
        <v>0.4</v>
      </c>
      <c r="M779" s="475"/>
      <c r="N779" s="473"/>
      <c r="O779" s="474"/>
      <c r="P779" s="475"/>
      <c r="Q779" s="473"/>
      <c r="R779" s="474"/>
      <c r="S779" s="475"/>
      <c r="T779" s="473"/>
      <c r="U779" s="476"/>
      <c r="V779" s="256">
        <f>SUM(J779:L779)*H778</f>
        <v>8.0000000000000016E-2</v>
      </c>
      <c r="W779" s="257">
        <f>SUM(M779:O779)*H778</f>
        <v>0</v>
      </c>
      <c r="X779" s="257">
        <f>SUM(P779:R779)*H778</f>
        <v>0</v>
      </c>
      <c r="Y779" s="257">
        <f>SUM(S779:U779)*H778</f>
        <v>0</v>
      </c>
      <c r="Z779" s="258">
        <f t="shared" si="12"/>
        <v>8.0000000000000016E-2</v>
      </c>
      <c r="AA779" s="2040"/>
      <c r="AB779" s="595" t="s">
        <v>564</v>
      </c>
      <c r="AC779" s="1797"/>
      <c r="AD779" s="2111"/>
      <c r="AE779" s="2111"/>
    </row>
    <row r="780" spans="1:31" ht="24.95" customHeight="1" x14ac:dyDescent="0.2">
      <c r="A780" s="2083"/>
      <c r="B780" s="2067"/>
      <c r="C780" s="2032" t="s">
        <v>382</v>
      </c>
      <c r="D780" s="2030" t="s">
        <v>383</v>
      </c>
      <c r="E780" s="2030" t="s">
        <v>384</v>
      </c>
      <c r="F780" s="2032" t="s">
        <v>415</v>
      </c>
      <c r="G780" s="2051" t="s">
        <v>934</v>
      </c>
      <c r="H780" s="2052">
        <v>1</v>
      </c>
      <c r="I780" s="224" t="s">
        <v>600</v>
      </c>
      <c r="J780" s="452"/>
      <c r="K780" s="453"/>
      <c r="L780" s="454">
        <v>0.25</v>
      </c>
      <c r="M780" s="455"/>
      <c r="N780" s="453"/>
      <c r="O780" s="454">
        <v>0.5</v>
      </c>
      <c r="P780" s="455"/>
      <c r="Q780" s="453"/>
      <c r="R780" s="454">
        <v>0.75</v>
      </c>
      <c r="S780" s="455"/>
      <c r="T780" s="453"/>
      <c r="U780" s="456">
        <v>1</v>
      </c>
      <c r="V780" s="215">
        <f>SUM(J780:L780)*H780</f>
        <v>0.25</v>
      </c>
      <c r="W780" s="216">
        <f>SUM(M780:O780)*H780</f>
        <v>0.5</v>
      </c>
      <c r="X780" s="216">
        <f>SUM(P780:R780)*H780</f>
        <v>0.75</v>
      </c>
      <c r="Y780" s="216">
        <f>SUM(S780:U780)*H780</f>
        <v>1</v>
      </c>
      <c r="Z780" s="217">
        <f t="shared" si="12"/>
        <v>1</v>
      </c>
      <c r="AA780" s="2040"/>
      <c r="AB780" s="595" t="s">
        <v>564</v>
      </c>
      <c r="AC780" s="1789">
        <v>104</v>
      </c>
      <c r="AD780" s="2111"/>
      <c r="AE780" s="2111"/>
    </row>
    <row r="781" spans="1:31" ht="24.95" customHeight="1" thickBot="1" x14ac:dyDescent="0.25">
      <c r="A781" s="2083"/>
      <c r="B781" s="2067"/>
      <c r="C781" s="2033"/>
      <c r="D781" s="2031"/>
      <c r="E781" s="2031"/>
      <c r="F781" s="2033"/>
      <c r="G781" s="2024"/>
      <c r="H781" s="2025"/>
      <c r="I781" s="248" t="s">
        <v>601</v>
      </c>
      <c r="J781" s="467"/>
      <c r="K781" s="468"/>
      <c r="L781" s="469">
        <v>0.25</v>
      </c>
      <c r="M781" s="470"/>
      <c r="N781" s="468"/>
      <c r="O781" s="469"/>
      <c r="P781" s="470"/>
      <c r="Q781" s="468"/>
      <c r="R781" s="469"/>
      <c r="S781" s="470"/>
      <c r="T781" s="468"/>
      <c r="U781" s="471"/>
      <c r="V781" s="249">
        <f>SUM(J781:L781)*H780</f>
        <v>0.25</v>
      </c>
      <c r="W781" s="250">
        <f>SUM(M781:O781)*H780</f>
        <v>0</v>
      </c>
      <c r="X781" s="250">
        <f>SUM(P781:R781)*H780</f>
        <v>0</v>
      </c>
      <c r="Y781" s="250">
        <f>SUM(S781:U781)*H780</f>
        <v>0</v>
      </c>
      <c r="Z781" s="251">
        <f t="shared" si="12"/>
        <v>0.25</v>
      </c>
      <c r="AA781" s="2040"/>
      <c r="AB781" s="595" t="s">
        <v>564</v>
      </c>
      <c r="AC781" s="1789"/>
      <c r="AD781" s="2111"/>
      <c r="AE781" s="2111"/>
    </row>
    <row r="782" spans="1:31" ht="24.95" customHeight="1" x14ac:dyDescent="0.2">
      <c r="A782" s="2083"/>
      <c r="B782" s="2057" t="s">
        <v>496</v>
      </c>
      <c r="C782" s="2060" t="s">
        <v>390</v>
      </c>
      <c r="D782" s="2063" t="s">
        <v>386</v>
      </c>
      <c r="E782" s="2063" t="s">
        <v>391</v>
      </c>
      <c r="F782" s="2060" t="s">
        <v>387</v>
      </c>
      <c r="G782" s="2051" t="s">
        <v>948</v>
      </c>
      <c r="H782" s="2052">
        <v>0.6</v>
      </c>
      <c r="I782" s="592" t="s">
        <v>600</v>
      </c>
      <c r="J782" s="447"/>
      <c r="K782" s="448"/>
      <c r="L782" s="449">
        <v>0.25</v>
      </c>
      <c r="M782" s="450"/>
      <c r="N782" s="448"/>
      <c r="O782" s="449">
        <v>0.5</v>
      </c>
      <c r="P782" s="450"/>
      <c r="Q782" s="448"/>
      <c r="R782" s="449">
        <v>0.75</v>
      </c>
      <c r="S782" s="450"/>
      <c r="T782" s="448"/>
      <c r="U782" s="451">
        <v>1</v>
      </c>
      <c r="V782" s="221">
        <f>SUM(J782:L782)*H782</f>
        <v>0.15</v>
      </c>
      <c r="W782" s="222">
        <f>SUM(M782:O782)*H782</f>
        <v>0.3</v>
      </c>
      <c r="X782" s="222">
        <f>SUM(P782:R782)*H782</f>
        <v>0.44999999999999996</v>
      </c>
      <c r="Y782" s="222">
        <f>SUM(S782:U782)*H782</f>
        <v>0.6</v>
      </c>
      <c r="Z782" s="223">
        <f t="shared" si="12"/>
        <v>0.6</v>
      </c>
      <c r="AA782" s="2039" t="s">
        <v>388</v>
      </c>
      <c r="AB782" s="589" t="s">
        <v>565</v>
      </c>
      <c r="AC782" s="1796">
        <v>105</v>
      </c>
      <c r="AD782" s="2110" t="s">
        <v>1022</v>
      </c>
      <c r="AE782" s="2110"/>
    </row>
    <row r="783" spans="1:31" ht="24.95" customHeight="1" x14ac:dyDescent="0.2">
      <c r="A783" s="2083"/>
      <c r="B783" s="2058"/>
      <c r="C783" s="2061"/>
      <c r="D783" s="2064"/>
      <c r="E783" s="2064"/>
      <c r="F783" s="2061"/>
      <c r="G783" s="2013"/>
      <c r="H783" s="2015"/>
      <c r="I783" s="248" t="s">
        <v>601</v>
      </c>
      <c r="J783" s="467"/>
      <c r="K783" s="468"/>
      <c r="L783" s="469">
        <v>0.25</v>
      </c>
      <c r="M783" s="470"/>
      <c r="N783" s="468"/>
      <c r="O783" s="469"/>
      <c r="P783" s="470"/>
      <c r="Q783" s="468"/>
      <c r="R783" s="469"/>
      <c r="S783" s="470"/>
      <c r="T783" s="468"/>
      <c r="U783" s="471"/>
      <c r="V783" s="249">
        <f>SUM(J783:L783)*H782</f>
        <v>0.15</v>
      </c>
      <c r="W783" s="250">
        <f>SUM(M783:O783)*H782</f>
        <v>0</v>
      </c>
      <c r="X783" s="250">
        <f>SUM(P783:R783)*H782</f>
        <v>0</v>
      </c>
      <c r="Y783" s="250">
        <f>SUM(S783:U783)*H782</f>
        <v>0</v>
      </c>
      <c r="Z783" s="251">
        <f t="shared" si="12"/>
        <v>0.15</v>
      </c>
      <c r="AA783" s="2040"/>
      <c r="AB783" s="590" t="s">
        <v>565</v>
      </c>
      <c r="AC783" s="1789"/>
      <c r="AD783" s="2111"/>
      <c r="AE783" s="2111"/>
    </row>
    <row r="784" spans="1:31" ht="24.95" customHeight="1" x14ac:dyDescent="0.2">
      <c r="A784" s="2083"/>
      <c r="B784" s="2058"/>
      <c r="C784" s="2061"/>
      <c r="D784" s="2064"/>
      <c r="E784" s="2064"/>
      <c r="F784" s="2061"/>
      <c r="G784" s="2013" t="s">
        <v>941</v>
      </c>
      <c r="H784" s="2015">
        <v>0.4</v>
      </c>
      <c r="I784" s="593" t="s">
        <v>600</v>
      </c>
      <c r="J784" s="457"/>
      <c r="K784" s="458"/>
      <c r="L784" s="459">
        <v>0.25</v>
      </c>
      <c r="M784" s="460"/>
      <c r="N784" s="458"/>
      <c r="O784" s="459">
        <v>0.5</v>
      </c>
      <c r="P784" s="460"/>
      <c r="Q784" s="458"/>
      <c r="R784" s="459">
        <v>0.75</v>
      </c>
      <c r="S784" s="460"/>
      <c r="T784" s="458"/>
      <c r="U784" s="461">
        <v>1</v>
      </c>
      <c r="V784" s="218">
        <f>SUM(J784:L784)*H784</f>
        <v>0.1</v>
      </c>
      <c r="W784" s="219">
        <f>SUM(M784:O784)*H784</f>
        <v>0.2</v>
      </c>
      <c r="X784" s="219">
        <f>SUM(P784:R784)*H784</f>
        <v>0.30000000000000004</v>
      </c>
      <c r="Y784" s="219">
        <f>SUM(S784:U784)*H784</f>
        <v>0.4</v>
      </c>
      <c r="Z784" s="220">
        <f t="shared" si="12"/>
        <v>0.4</v>
      </c>
      <c r="AA784" s="2040"/>
      <c r="AB784" s="590" t="s">
        <v>565</v>
      </c>
      <c r="AC784" s="1789"/>
      <c r="AD784" s="2111"/>
      <c r="AE784" s="2111"/>
    </row>
    <row r="785" spans="1:31" ht="24.95" customHeight="1" thickBot="1" x14ac:dyDescent="0.25">
      <c r="A785" s="2083"/>
      <c r="B785" s="2058"/>
      <c r="C785" s="2061"/>
      <c r="D785" s="2064"/>
      <c r="E785" s="2064"/>
      <c r="F785" s="2062"/>
      <c r="G785" s="2024"/>
      <c r="H785" s="2025"/>
      <c r="I785" s="252" t="s">
        <v>601</v>
      </c>
      <c r="J785" s="472"/>
      <c r="K785" s="473"/>
      <c r="L785" s="474">
        <v>0.25</v>
      </c>
      <c r="M785" s="475"/>
      <c r="N785" s="473"/>
      <c r="O785" s="474"/>
      <c r="P785" s="475"/>
      <c r="Q785" s="473"/>
      <c r="R785" s="474"/>
      <c r="S785" s="475"/>
      <c r="T785" s="473"/>
      <c r="U785" s="476"/>
      <c r="V785" s="256">
        <f>SUM(J785:L785)*H784</f>
        <v>0.1</v>
      </c>
      <c r="W785" s="257">
        <f>SUM(M785:O785)*H784</f>
        <v>0</v>
      </c>
      <c r="X785" s="257">
        <f>SUM(P785:R785)*H784</f>
        <v>0</v>
      </c>
      <c r="Y785" s="257">
        <f>SUM(S785:U785)*H784</f>
        <v>0</v>
      </c>
      <c r="Z785" s="258">
        <f t="shared" si="12"/>
        <v>0.1</v>
      </c>
      <c r="AA785" s="2041"/>
      <c r="AB785" s="590" t="s">
        <v>565</v>
      </c>
      <c r="AC785" s="1789"/>
      <c r="AD785" s="2112"/>
      <c r="AE785" s="2112"/>
    </row>
    <row r="786" spans="1:31" ht="24.95" customHeight="1" x14ac:dyDescent="0.2">
      <c r="A786" s="2083"/>
      <c r="B786" s="2058"/>
      <c r="C786" s="2061"/>
      <c r="D786" s="2064"/>
      <c r="E786" s="2064"/>
      <c r="F786" s="2060" t="s">
        <v>387</v>
      </c>
      <c r="G786" s="2051" t="s">
        <v>949</v>
      </c>
      <c r="H786" s="2052">
        <v>0.6</v>
      </c>
      <c r="I786" s="592" t="s">
        <v>600</v>
      </c>
      <c r="J786" s="447"/>
      <c r="K786" s="448"/>
      <c r="L786" s="449">
        <v>0.25</v>
      </c>
      <c r="M786" s="450"/>
      <c r="N786" s="448"/>
      <c r="O786" s="449">
        <v>0.5</v>
      </c>
      <c r="P786" s="450"/>
      <c r="Q786" s="448"/>
      <c r="R786" s="449">
        <v>0.75</v>
      </c>
      <c r="S786" s="450"/>
      <c r="T786" s="448"/>
      <c r="U786" s="451">
        <v>1</v>
      </c>
      <c r="V786" s="221">
        <f>SUM(J786:L786)*H786</f>
        <v>0.15</v>
      </c>
      <c r="W786" s="222">
        <f>SUM(M786:O786)*H786</f>
        <v>0.3</v>
      </c>
      <c r="X786" s="222">
        <f>SUM(P786:R786)*H786</f>
        <v>0.44999999999999996</v>
      </c>
      <c r="Y786" s="222">
        <f>SUM(S786:U786)*H786</f>
        <v>0.6</v>
      </c>
      <c r="Z786" s="223">
        <f>MAX(V786:Y786)</f>
        <v>0.6</v>
      </c>
      <c r="AA786" s="2039" t="s">
        <v>388</v>
      </c>
      <c r="AB786" s="590" t="s">
        <v>565</v>
      </c>
      <c r="AC786" s="1789"/>
      <c r="AD786" s="2110" t="s">
        <v>1022</v>
      </c>
      <c r="AE786" s="2110"/>
    </row>
    <row r="787" spans="1:31" ht="24.95" customHeight="1" x14ac:dyDescent="0.2">
      <c r="A787" s="2083"/>
      <c r="B787" s="2058"/>
      <c r="C787" s="2061"/>
      <c r="D787" s="2064"/>
      <c r="E787" s="2064"/>
      <c r="F787" s="2061"/>
      <c r="G787" s="2013"/>
      <c r="H787" s="2015"/>
      <c r="I787" s="248" t="s">
        <v>601</v>
      </c>
      <c r="J787" s="467"/>
      <c r="K787" s="468"/>
      <c r="L787" s="469">
        <v>0.25</v>
      </c>
      <c r="M787" s="470"/>
      <c r="N787" s="468"/>
      <c r="O787" s="469"/>
      <c r="P787" s="470"/>
      <c r="Q787" s="468"/>
      <c r="R787" s="469"/>
      <c r="S787" s="470"/>
      <c r="T787" s="468"/>
      <c r="U787" s="471"/>
      <c r="V787" s="249">
        <f>SUM(J787:L787)*H786</f>
        <v>0.15</v>
      </c>
      <c r="W787" s="250">
        <f>SUM(M787:O787)*H786</f>
        <v>0</v>
      </c>
      <c r="X787" s="250">
        <f>SUM(P787:R787)*H786</f>
        <v>0</v>
      </c>
      <c r="Y787" s="250">
        <f>SUM(S787:U787)*H786</f>
        <v>0</v>
      </c>
      <c r="Z787" s="251">
        <f>MAX(V787:Y787)</f>
        <v>0.15</v>
      </c>
      <c r="AA787" s="2040"/>
      <c r="AB787" s="590" t="s">
        <v>565</v>
      </c>
      <c r="AC787" s="1789"/>
      <c r="AD787" s="2111"/>
      <c r="AE787" s="2111"/>
    </row>
    <row r="788" spans="1:31" ht="24.95" customHeight="1" x14ac:dyDescent="0.2">
      <c r="A788" s="2083"/>
      <c r="B788" s="2058"/>
      <c r="C788" s="2061"/>
      <c r="D788" s="2064"/>
      <c r="E788" s="2064"/>
      <c r="F788" s="2061"/>
      <c r="G788" s="2013" t="s">
        <v>941</v>
      </c>
      <c r="H788" s="2015">
        <v>0.4</v>
      </c>
      <c r="I788" s="593" t="s">
        <v>600</v>
      </c>
      <c r="J788" s="457"/>
      <c r="K788" s="458"/>
      <c r="L788" s="459">
        <v>0.25</v>
      </c>
      <c r="M788" s="460"/>
      <c r="N788" s="458"/>
      <c r="O788" s="459">
        <v>0.5</v>
      </c>
      <c r="P788" s="460"/>
      <c r="Q788" s="458"/>
      <c r="R788" s="459">
        <v>0.75</v>
      </c>
      <c r="S788" s="460"/>
      <c r="T788" s="458"/>
      <c r="U788" s="461">
        <v>1</v>
      </c>
      <c r="V788" s="218">
        <f>SUM(J788:L788)*H788</f>
        <v>0.1</v>
      </c>
      <c r="W788" s="219">
        <f>SUM(M788:O788)*H788</f>
        <v>0.2</v>
      </c>
      <c r="X788" s="219">
        <f>SUM(P788:R788)*H788</f>
        <v>0.30000000000000004</v>
      </c>
      <c r="Y788" s="219">
        <f>SUM(S788:U788)*H788</f>
        <v>0.4</v>
      </c>
      <c r="Z788" s="220">
        <f>MAX(V788:Y788)</f>
        <v>0.4</v>
      </c>
      <c r="AA788" s="2040"/>
      <c r="AB788" s="590" t="s">
        <v>565</v>
      </c>
      <c r="AC788" s="1789"/>
      <c r="AD788" s="2111"/>
      <c r="AE788" s="2111"/>
    </row>
    <row r="789" spans="1:31" ht="24.95" customHeight="1" thickBot="1" x14ac:dyDescent="0.25">
      <c r="A789" s="2083"/>
      <c r="B789" s="2058"/>
      <c r="C789" s="2061"/>
      <c r="D789" s="2064"/>
      <c r="E789" s="2064"/>
      <c r="F789" s="2062"/>
      <c r="G789" s="2024"/>
      <c r="H789" s="2025"/>
      <c r="I789" s="252" t="s">
        <v>601</v>
      </c>
      <c r="J789" s="472"/>
      <c r="K789" s="473"/>
      <c r="L789" s="474">
        <v>0.25</v>
      </c>
      <c r="M789" s="475"/>
      <c r="N789" s="473"/>
      <c r="O789" s="474"/>
      <c r="P789" s="475"/>
      <c r="Q789" s="473"/>
      <c r="R789" s="474"/>
      <c r="S789" s="475"/>
      <c r="T789" s="473"/>
      <c r="U789" s="476"/>
      <c r="V789" s="256">
        <f>SUM(J789:L789)*H788</f>
        <v>0.1</v>
      </c>
      <c r="W789" s="257">
        <f>SUM(M789:O789)*H788</f>
        <v>0</v>
      </c>
      <c r="X789" s="257">
        <f>SUM(P789:R789)*H788</f>
        <v>0</v>
      </c>
      <c r="Y789" s="257">
        <f>SUM(S789:U789)*H788</f>
        <v>0</v>
      </c>
      <c r="Z789" s="258">
        <f>MAX(V789:Y789)</f>
        <v>0.1</v>
      </c>
      <c r="AA789" s="2041"/>
      <c r="AB789" s="590" t="s">
        <v>565</v>
      </c>
      <c r="AC789" s="1789"/>
      <c r="AD789" s="2112"/>
      <c r="AE789" s="2112"/>
    </row>
    <row r="790" spans="1:31" ht="24.95" customHeight="1" x14ac:dyDescent="0.2">
      <c r="A790" s="2083"/>
      <c r="B790" s="2058"/>
      <c r="C790" s="2061"/>
      <c r="D790" s="2064"/>
      <c r="E790" s="2064"/>
      <c r="F790" s="2060" t="s">
        <v>387</v>
      </c>
      <c r="G790" s="2051" t="s">
        <v>950</v>
      </c>
      <c r="H790" s="2052">
        <v>0.6</v>
      </c>
      <c r="I790" s="592" t="s">
        <v>600</v>
      </c>
      <c r="J790" s="447"/>
      <c r="K790" s="448"/>
      <c r="L790" s="449">
        <v>0.25</v>
      </c>
      <c r="M790" s="450"/>
      <c r="N790" s="448"/>
      <c r="O790" s="449">
        <v>0.5</v>
      </c>
      <c r="P790" s="450"/>
      <c r="Q790" s="448"/>
      <c r="R790" s="449">
        <v>0.75</v>
      </c>
      <c r="S790" s="450"/>
      <c r="T790" s="448"/>
      <c r="U790" s="451">
        <v>1</v>
      </c>
      <c r="V790" s="221">
        <f>SUM(J790:L790)*H790</f>
        <v>0.15</v>
      </c>
      <c r="W790" s="222">
        <f>SUM(M790:O790)*H790</f>
        <v>0.3</v>
      </c>
      <c r="X790" s="222">
        <f>SUM(P790:R790)*H790</f>
        <v>0.44999999999999996</v>
      </c>
      <c r="Y790" s="222">
        <f>SUM(S790:U790)*H790</f>
        <v>0.6</v>
      </c>
      <c r="Z790" s="223">
        <f t="shared" ref="Z790:Z805" si="13">MAX(V790:Y790)</f>
        <v>0.6</v>
      </c>
      <c r="AA790" s="2039" t="s">
        <v>388</v>
      </c>
      <c r="AB790" s="590" t="s">
        <v>565</v>
      </c>
      <c r="AC790" s="1789"/>
      <c r="AD790" s="2110" t="s">
        <v>1022</v>
      </c>
      <c r="AE790" s="2110"/>
    </row>
    <row r="791" spans="1:31" ht="24.95" customHeight="1" x14ac:dyDescent="0.2">
      <c r="A791" s="2083"/>
      <c r="B791" s="2058"/>
      <c r="C791" s="2061"/>
      <c r="D791" s="2064"/>
      <c r="E791" s="2064"/>
      <c r="F791" s="2061"/>
      <c r="G791" s="2013"/>
      <c r="H791" s="2015"/>
      <c r="I791" s="248" t="s">
        <v>601</v>
      </c>
      <c r="J791" s="467"/>
      <c r="K791" s="468"/>
      <c r="L791" s="469">
        <v>0.16700000000000001</v>
      </c>
      <c r="M791" s="470"/>
      <c r="N791" s="468"/>
      <c r="O791" s="469"/>
      <c r="P791" s="470"/>
      <c r="Q791" s="468"/>
      <c r="R791" s="469"/>
      <c r="S791" s="470"/>
      <c r="T791" s="468"/>
      <c r="U791" s="471"/>
      <c r="V791" s="249">
        <f>SUM(J791:L791)*H790</f>
        <v>0.1002</v>
      </c>
      <c r="W791" s="250">
        <f>SUM(M791:O791)*H790</f>
        <v>0</v>
      </c>
      <c r="X791" s="250">
        <f>SUM(P791:R791)*H790</f>
        <v>0</v>
      </c>
      <c r="Y791" s="250">
        <f>SUM(S791:U791)*H790</f>
        <v>0</v>
      </c>
      <c r="Z791" s="251">
        <f t="shared" si="13"/>
        <v>0.1002</v>
      </c>
      <c r="AA791" s="2040"/>
      <c r="AB791" s="590" t="s">
        <v>565</v>
      </c>
      <c r="AC791" s="1789"/>
      <c r="AD791" s="2111"/>
      <c r="AE791" s="2111"/>
    </row>
    <row r="792" spans="1:31" ht="24.95" customHeight="1" x14ac:dyDescent="0.2">
      <c r="A792" s="2083"/>
      <c r="B792" s="2058"/>
      <c r="C792" s="2061"/>
      <c r="D792" s="2064"/>
      <c r="E792" s="2064"/>
      <c r="F792" s="2061"/>
      <c r="G792" s="2013" t="s">
        <v>941</v>
      </c>
      <c r="H792" s="2015">
        <v>0.4</v>
      </c>
      <c r="I792" s="593" t="s">
        <v>600</v>
      </c>
      <c r="J792" s="457"/>
      <c r="K792" s="458"/>
      <c r="L792" s="459">
        <v>0.25</v>
      </c>
      <c r="M792" s="460"/>
      <c r="N792" s="458"/>
      <c r="O792" s="459">
        <v>0.5</v>
      </c>
      <c r="P792" s="460"/>
      <c r="Q792" s="458"/>
      <c r="R792" s="459">
        <v>0.75</v>
      </c>
      <c r="S792" s="460"/>
      <c r="T792" s="458"/>
      <c r="U792" s="461">
        <v>1</v>
      </c>
      <c r="V792" s="218">
        <f>SUM(J792:L792)*H792</f>
        <v>0.1</v>
      </c>
      <c r="W792" s="219">
        <f>SUM(M792:O792)*H792</f>
        <v>0.2</v>
      </c>
      <c r="X792" s="219">
        <f>SUM(P792:R792)*H792</f>
        <v>0.30000000000000004</v>
      </c>
      <c r="Y792" s="219">
        <f>SUM(S792:U792)*H792</f>
        <v>0.4</v>
      </c>
      <c r="Z792" s="220">
        <f t="shared" si="13"/>
        <v>0.4</v>
      </c>
      <c r="AA792" s="2040"/>
      <c r="AB792" s="590" t="s">
        <v>565</v>
      </c>
      <c r="AC792" s="1789"/>
      <c r="AD792" s="2111"/>
      <c r="AE792" s="2111"/>
    </row>
    <row r="793" spans="1:31" ht="24.95" customHeight="1" thickBot="1" x14ac:dyDescent="0.25">
      <c r="A793" s="2083"/>
      <c r="B793" s="2058"/>
      <c r="C793" s="2061"/>
      <c r="D793" s="2064"/>
      <c r="E793" s="2064"/>
      <c r="F793" s="2062"/>
      <c r="G793" s="2024"/>
      <c r="H793" s="2025"/>
      <c r="I793" s="252" t="s">
        <v>601</v>
      </c>
      <c r="J793" s="472"/>
      <c r="K793" s="473"/>
      <c r="L793" s="474">
        <v>0.16700000000000001</v>
      </c>
      <c r="M793" s="475"/>
      <c r="N793" s="473"/>
      <c r="O793" s="474"/>
      <c r="P793" s="475"/>
      <c r="Q793" s="473"/>
      <c r="R793" s="474"/>
      <c r="S793" s="475"/>
      <c r="T793" s="473"/>
      <c r="U793" s="476"/>
      <c r="V793" s="256">
        <f>SUM(J793:L793)*H792</f>
        <v>6.6800000000000012E-2</v>
      </c>
      <c r="W793" s="257">
        <f>SUM(M793:O793)*H792</f>
        <v>0</v>
      </c>
      <c r="X793" s="257">
        <f>SUM(P793:R793)*H792</f>
        <v>0</v>
      </c>
      <c r="Y793" s="257">
        <f>SUM(S793:U793)*H792</f>
        <v>0</v>
      </c>
      <c r="Z793" s="258">
        <f t="shared" si="13"/>
        <v>6.6800000000000012E-2</v>
      </c>
      <c r="AA793" s="2041"/>
      <c r="AB793" s="590" t="s">
        <v>565</v>
      </c>
      <c r="AC793" s="1789"/>
      <c r="AD793" s="2112"/>
      <c r="AE793" s="2112"/>
    </row>
    <row r="794" spans="1:31" ht="24.95" customHeight="1" x14ac:dyDescent="0.2">
      <c r="A794" s="2083"/>
      <c r="B794" s="2058"/>
      <c r="C794" s="2061"/>
      <c r="D794" s="2064"/>
      <c r="E794" s="2064"/>
      <c r="F794" s="2060" t="s">
        <v>387</v>
      </c>
      <c r="G794" s="2051" t="s">
        <v>947</v>
      </c>
      <c r="H794" s="2052">
        <v>0.6</v>
      </c>
      <c r="I794" s="592" t="s">
        <v>600</v>
      </c>
      <c r="J794" s="447"/>
      <c r="K794" s="448"/>
      <c r="L794" s="449">
        <v>0.25</v>
      </c>
      <c r="M794" s="450"/>
      <c r="N794" s="448"/>
      <c r="O794" s="449">
        <v>0.5</v>
      </c>
      <c r="P794" s="450"/>
      <c r="Q794" s="448"/>
      <c r="R794" s="449">
        <v>0.75</v>
      </c>
      <c r="S794" s="450"/>
      <c r="T794" s="448"/>
      <c r="U794" s="451">
        <v>1</v>
      </c>
      <c r="V794" s="221">
        <f>SUM(J794:L794)*H794</f>
        <v>0.15</v>
      </c>
      <c r="W794" s="222">
        <f>SUM(M794:O794)*H794</f>
        <v>0.3</v>
      </c>
      <c r="X794" s="222">
        <f>SUM(P794:R794)*H794</f>
        <v>0.44999999999999996</v>
      </c>
      <c r="Y794" s="222">
        <f>SUM(S794:U794)*H794</f>
        <v>0.6</v>
      </c>
      <c r="Z794" s="223">
        <f t="shared" si="13"/>
        <v>0.6</v>
      </c>
      <c r="AA794" s="2039" t="s">
        <v>388</v>
      </c>
      <c r="AB794" s="590" t="s">
        <v>565</v>
      </c>
      <c r="AC794" s="1789"/>
      <c r="AD794" s="2110" t="s">
        <v>1022</v>
      </c>
      <c r="AE794" s="2110"/>
    </row>
    <row r="795" spans="1:31" ht="24.95" customHeight="1" x14ac:dyDescent="0.2">
      <c r="A795" s="2083"/>
      <c r="B795" s="2058"/>
      <c r="C795" s="2061"/>
      <c r="D795" s="2064"/>
      <c r="E795" s="2064"/>
      <c r="F795" s="2061"/>
      <c r="G795" s="2013"/>
      <c r="H795" s="2015"/>
      <c r="I795" s="248" t="s">
        <v>601</v>
      </c>
      <c r="J795" s="467"/>
      <c r="K795" s="468"/>
      <c r="L795" s="469">
        <v>0.25</v>
      </c>
      <c r="M795" s="470"/>
      <c r="N795" s="468"/>
      <c r="O795" s="469"/>
      <c r="P795" s="470"/>
      <c r="Q795" s="468"/>
      <c r="R795" s="469"/>
      <c r="S795" s="470"/>
      <c r="T795" s="468"/>
      <c r="U795" s="471"/>
      <c r="V795" s="249">
        <f>SUM(J795:L795)*H794</f>
        <v>0.15</v>
      </c>
      <c r="W795" s="250">
        <f>SUM(M795:O795)*H794</f>
        <v>0</v>
      </c>
      <c r="X795" s="250">
        <f>SUM(P795:R795)*H794</f>
        <v>0</v>
      </c>
      <c r="Y795" s="250">
        <f>SUM(S795:U795)*H794</f>
        <v>0</v>
      </c>
      <c r="Z795" s="251">
        <f t="shared" si="13"/>
        <v>0.15</v>
      </c>
      <c r="AA795" s="2040"/>
      <c r="AB795" s="590" t="s">
        <v>565</v>
      </c>
      <c r="AC795" s="1789"/>
      <c r="AD795" s="2111"/>
      <c r="AE795" s="2111"/>
    </row>
    <row r="796" spans="1:31" ht="24.95" customHeight="1" x14ac:dyDescent="0.2">
      <c r="A796" s="2083"/>
      <c r="B796" s="2058"/>
      <c r="C796" s="2061"/>
      <c r="D796" s="2064"/>
      <c r="E796" s="2064"/>
      <c r="F796" s="2061"/>
      <c r="G796" s="2013" t="s">
        <v>941</v>
      </c>
      <c r="H796" s="2015">
        <v>0.4</v>
      </c>
      <c r="I796" s="593" t="s">
        <v>600</v>
      </c>
      <c r="J796" s="457"/>
      <c r="K796" s="458"/>
      <c r="L796" s="459">
        <v>0.25</v>
      </c>
      <c r="M796" s="460"/>
      <c r="N796" s="458"/>
      <c r="O796" s="459">
        <v>0.5</v>
      </c>
      <c r="P796" s="460"/>
      <c r="Q796" s="458"/>
      <c r="R796" s="459">
        <v>0.75</v>
      </c>
      <c r="S796" s="460"/>
      <c r="T796" s="458"/>
      <c r="U796" s="461">
        <v>1</v>
      </c>
      <c r="V796" s="218">
        <f>SUM(J796:L796)*H796</f>
        <v>0.1</v>
      </c>
      <c r="W796" s="219">
        <f>SUM(M796:O796)*H796</f>
        <v>0.2</v>
      </c>
      <c r="X796" s="219">
        <f>SUM(P796:R796)*H796</f>
        <v>0.30000000000000004</v>
      </c>
      <c r="Y796" s="219">
        <f>SUM(S796:U796)*H796</f>
        <v>0.4</v>
      </c>
      <c r="Z796" s="220">
        <f t="shared" si="13"/>
        <v>0.4</v>
      </c>
      <c r="AA796" s="2040"/>
      <c r="AB796" s="590" t="s">
        <v>565</v>
      </c>
      <c r="AC796" s="1789"/>
      <c r="AD796" s="2111"/>
      <c r="AE796" s="2111"/>
    </row>
    <row r="797" spans="1:31" ht="24.95" customHeight="1" thickBot="1" x14ac:dyDescent="0.25">
      <c r="A797" s="2083"/>
      <c r="B797" s="2058"/>
      <c r="C797" s="2061"/>
      <c r="D797" s="2064"/>
      <c r="E797" s="2064"/>
      <c r="F797" s="2062"/>
      <c r="G797" s="2024"/>
      <c r="H797" s="2025"/>
      <c r="I797" s="252" t="s">
        <v>601</v>
      </c>
      <c r="J797" s="472"/>
      <c r="K797" s="473"/>
      <c r="L797" s="479">
        <f>(2/12)</f>
        <v>0.16666666666666666</v>
      </c>
      <c r="M797" s="475"/>
      <c r="N797" s="473"/>
      <c r="O797" s="474"/>
      <c r="P797" s="475"/>
      <c r="Q797" s="473"/>
      <c r="R797" s="474"/>
      <c r="S797" s="475"/>
      <c r="T797" s="473"/>
      <c r="U797" s="476"/>
      <c r="V797" s="256">
        <f>SUM(J797:L797)*H796</f>
        <v>6.6666666666666666E-2</v>
      </c>
      <c r="W797" s="257">
        <f>SUM(M797:O797)*H796</f>
        <v>0</v>
      </c>
      <c r="X797" s="257">
        <f>SUM(P797:R797)*H796</f>
        <v>0</v>
      </c>
      <c r="Y797" s="257">
        <f>SUM(S797:U797)*H796</f>
        <v>0</v>
      </c>
      <c r="Z797" s="258">
        <f t="shared" si="13"/>
        <v>6.6666666666666666E-2</v>
      </c>
      <c r="AA797" s="2041"/>
      <c r="AB797" s="590" t="s">
        <v>565</v>
      </c>
      <c r="AC797" s="1789"/>
      <c r="AD797" s="2112"/>
      <c r="AE797" s="2112"/>
    </row>
    <row r="798" spans="1:31" ht="24.95" customHeight="1" x14ac:dyDescent="0.2">
      <c r="A798" s="2083"/>
      <c r="B798" s="2058"/>
      <c r="C798" s="2061"/>
      <c r="D798" s="2064"/>
      <c r="E798" s="2064"/>
      <c r="F798" s="2060" t="s">
        <v>387</v>
      </c>
      <c r="G798" s="2051" t="s">
        <v>951</v>
      </c>
      <c r="H798" s="2052">
        <v>0.6</v>
      </c>
      <c r="I798" s="592" t="s">
        <v>600</v>
      </c>
      <c r="J798" s="447"/>
      <c r="K798" s="448"/>
      <c r="L798" s="449">
        <v>0.25</v>
      </c>
      <c r="M798" s="450"/>
      <c r="N798" s="448"/>
      <c r="O798" s="449">
        <v>0.5</v>
      </c>
      <c r="P798" s="450"/>
      <c r="Q798" s="448"/>
      <c r="R798" s="449">
        <v>0.75</v>
      </c>
      <c r="S798" s="450"/>
      <c r="T798" s="448"/>
      <c r="U798" s="451">
        <v>1</v>
      </c>
      <c r="V798" s="221">
        <f>SUM(J798:L798)*H798</f>
        <v>0.15</v>
      </c>
      <c r="W798" s="222">
        <f>SUM(M798:O798)*H798</f>
        <v>0.3</v>
      </c>
      <c r="X798" s="222">
        <f>SUM(P798:R798)*H798</f>
        <v>0.44999999999999996</v>
      </c>
      <c r="Y798" s="222">
        <f>SUM(S798:U798)*H798</f>
        <v>0.6</v>
      </c>
      <c r="Z798" s="223">
        <f t="shared" si="13"/>
        <v>0.6</v>
      </c>
      <c r="AA798" s="2039" t="s">
        <v>388</v>
      </c>
      <c r="AB798" s="590" t="s">
        <v>565</v>
      </c>
      <c r="AC798" s="1789"/>
      <c r="AD798" s="2110" t="s">
        <v>1022</v>
      </c>
      <c r="AE798" s="2110"/>
    </row>
    <row r="799" spans="1:31" ht="24.95" customHeight="1" x14ac:dyDescent="0.2">
      <c r="A799" s="2083"/>
      <c r="B799" s="2058"/>
      <c r="C799" s="2061"/>
      <c r="D799" s="2064"/>
      <c r="E799" s="2064"/>
      <c r="F799" s="2061"/>
      <c r="G799" s="2013"/>
      <c r="H799" s="2015"/>
      <c r="I799" s="248" t="s">
        <v>601</v>
      </c>
      <c r="J799" s="502"/>
      <c r="K799" s="503"/>
      <c r="L799" s="504">
        <v>0.25</v>
      </c>
      <c r="M799" s="505"/>
      <c r="N799" s="503"/>
      <c r="O799" s="504"/>
      <c r="P799" s="505"/>
      <c r="Q799" s="503"/>
      <c r="R799" s="504"/>
      <c r="S799" s="505"/>
      <c r="T799" s="503"/>
      <c r="U799" s="506"/>
      <c r="V799" s="249">
        <f>SUM(J799:L799)*H798</f>
        <v>0.15</v>
      </c>
      <c r="W799" s="250">
        <f>SUM(M799:O799)*H798</f>
        <v>0</v>
      </c>
      <c r="X799" s="250">
        <f>SUM(P799:R799)*H798</f>
        <v>0</v>
      </c>
      <c r="Y799" s="250">
        <f>SUM(S799:U799)*H798</f>
        <v>0</v>
      </c>
      <c r="Z799" s="251">
        <f t="shared" si="13"/>
        <v>0.15</v>
      </c>
      <c r="AA799" s="2040"/>
      <c r="AB799" s="590" t="s">
        <v>565</v>
      </c>
      <c r="AC799" s="1789"/>
      <c r="AD799" s="2111"/>
      <c r="AE799" s="2111"/>
    </row>
    <row r="800" spans="1:31" ht="24.95" customHeight="1" x14ac:dyDescent="0.2">
      <c r="A800" s="2083"/>
      <c r="B800" s="2058"/>
      <c r="C800" s="2061"/>
      <c r="D800" s="2064"/>
      <c r="E800" s="2064"/>
      <c r="F800" s="2061"/>
      <c r="G800" s="2013" t="s">
        <v>941</v>
      </c>
      <c r="H800" s="2015">
        <v>0.4</v>
      </c>
      <c r="I800" s="593" t="s">
        <v>600</v>
      </c>
      <c r="J800" s="457"/>
      <c r="K800" s="458"/>
      <c r="L800" s="459">
        <v>0.25</v>
      </c>
      <c r="M800" s="460"/>
      <c r="N800" s="458"/>
      <c r="O800" s="459">
        <v>0.5</v>
      </c>
      <c r="P800" s="460"/>
      <c r="Q800" s="458"/>
      <c r="R800" s="459">
        <v>0.75</v>
      </c>
      <c r="S800" s="460"/>
      <c r="T800" s="458"/>
      <c r="U800" s="461">
        <v>1</v>
      </c>
      <c r="V800" s="218">
        <f>SUM(J800:L800)*H800</f>
        <v>0.1</v>
      </c>
      <c r="W800" s="219">
        <f>SUM(M800:O800)*H800</f>
        <v>0.2</v>
      </c>
      <c r="X800" s="219">
        <f>SUM(P800:R800)*H800</f>
        <v>0.30000000000000004</v>
      </c>
      <c r="Y800" s="219">
        <f>SUM(S800:U800)*H800</f>
        <v>0.4</v>
      </c>
      <c r="Z800" s="220">
        <f t="shared" si="13"/>
        <v>0.4</v>
      </c>
      <c r="AA800" s="2040"/>
      <c r="AB800" s="590" t="s">
        <v>565</v>
      </c>
      <c r="AC800" s="1789"/>
      <c r="AD800" s="2111"/>
      <c r="AE800" s="2111"/>
    </row>
    <row r="801" spans="1:31" ht="24.95" customHeight="1" thickBot="1" x14ac:dyDescent="0.25">
      <c r="A801" s="2083"/>
      <c r="B801" s="2058"/>
      <c r="C801" s="2061"/>
      <c r="D801" s="2064"/>
      <c r="E801" s="2064"/>
      <c r="F801" s="2062"/>
      <c r="G801" s="2024"/>
      <c r="H801" s="2025"/>
      <c r="I801" s="252" t="s">
        <v>601</v>
      </c>
      <c r="J801" s="472"/>
      <c r="K801" s="473"/>
      <c r="L801" s="474">
        <v>0.25</v>
      </c>
      <c r="M801" s="475"/>
      <c r="N801" s="473"/>
      <c r="O801" s="474"/>
      <c r="P801" s="475"/>
      <c r="Q801" s="473"/>
      <c r="R801" s="474"/>
      <c r="S801" s="475"/>
      <c r="T801" s="473"/>
      <c r="U801" s="476"/>
      <c r="V801" s="256">
        <f>SUM(J801:L801)*H800</f>
        <v>0.1</v>
      </c>
      <c r="W801" s="257">
        <f>SUM(M801:O801)*H800</f>
        <v>0</v>
      </c>
      <c r="X801" s="257">
        <f>SUM(P801:R801)*H800</f>
        <v>0</v>
      </c>
      <c r="Y801" s="257">
        <f>SUM(S801:U801)*H800</f>
        <v>0</v>
      </c>
      <c r="Z801" s="258">
        <f t="shared" si="13"/>
        <v>0.1</v>
      </c>
      <c r="AA801" s="2041"/>
      <c r="AB801" s="590" t="s">
        <v>565</v>
      </c>
      <c r="AC801" s="1789"/>
      <c r="AD801" s="2112"/>
      <c r="AE801" s="2112"/>
    </row>
    <row r="802" spans="1:31" ht="24.95" customHeight="1" x14ac:dyDescent="0.2">
      <c r="A802" s="2083"/>
      <c r="B802" s="2058"/>
      <c r="C802" s="2061"/>
      <c r="D802" s="2064"/>
      <c r="E802" s="2064"/>
      <c r="F802" s="2060" t="s">
        <v>387</v>
      </c>
      <c r="G802" s="2051" t="s">
        <v>952</v>
      </c>
      <c r="H802" s="2052">
        <v>0.6</v>
      </c>
      <c r="I802" s="592" t="s">
        <v>600</v>
      </c>
      <c r="J802" s="447"/>
      <c r="K802" s="448"/>
      <c r="L802" s="449">
        <v>0.25</v>
      </c>
      <c r="M802" s="450"/>
      <c r="N802" s="448"/>
      <c r="O802" s="449">
        <v>0.5</v>
      </c>
      <c r="P802" s="450"/>
      <c r="Q802" s="448"/>
      <c r="R802" s="449">
        <v>0.75</v>
      </c>
      <c r="S802" s="450"/>
      <c r="T802" s="448"/>
      <c r="U802" s="451">
        <v>1</v>
      </c>
      <c r="V802" s="221">
        <f>SUM(J802:L802)*H802</f>
        <v>0.15</v>
      </c>
      <c r="W802" s="222">
        <f>SUM(M802:O802)*H802</f>
        <v>0.3</v>
      </c>
      <c r="X802" s="222">
        <f>SUM(P802:R802)*H802</f>
        <v>0.44999999999999996</v>
      </c>
      <c r="Y802" s="222">
        <f>SUM(S802:U802)*H802</f>
        <v>0.6</v>
      </c>
      <c r="Z802" s="223">
        <f t="shared" si="13"/>
        <v>0.6</v>
      </c>
      <c r="AA802" s="2039" t="s">
        <v>388</v>
      </c>
      <c r="AB802" s="590" t="s">
        <v>565</v>
      </c>
      <c r="AC802" s="1789"/>
      <c r="AD802" s="2110" t="s">
        <v>1022</v>
      </c>
      <c r="AE802" s="2110"/>
    </row>
    <row r="803" spans="1:31" ht="24.95" customHeight="1" x14ac:dyDescent="0.2">
      <c r="A803" s="2083"/>
      <c r="B803" s="2058"/>
      <c r="C803" s="2061"/>
      <c r="D803" s="2064"/>
      <c r="E803" s="2064"/>
      <c r="F803" s="2061"/>
      <c r="G803" s="2013"/>
      <c r="H803" s="2015"/>
      <c r="I803" s="248" t="s">
        <v>601</v>
      </c>
      <c r="J803" s="467"/>
      <c r="K803" s="468"/>
      <c r="L803" s="469">
        <v>0.25</v>
      </c>
      <c r="M803" s="470"/>
      <c r="N803" s="468"/>
      <c r="O803" s="469"/>
      <c r="P803" s="470"/>
      <c r="Q803" s="468"/>
      <c r="R803" s="469"/>
      <c r="S803" s="470"/>
      <c r="T803" s="468"/>
      <c r="U803" s="471"/>
      <c r="V803" s="249">
        <f>SUM(J803:L803)*H802</f>
        <v>0.15</v>
      </c>
      <c r="W803" s="250">
        <f>SUM(M803:O803)*H802</f>
        <v>0</v>
      </c>
      <c r="X803" s="250">
        <f>SUM(P803:R803)*H802</f>
        <v>0</v>
      </c>
      <c r="Y803" s="250">
        <f>SUM(S803:U803)*H802</f>
        <v>0</v>
      </c>
      <c r="Z803" s="251">
        <f t="shared" si="13"/>
        <v>0.15</v>
      </c>
      <c r="AA803" s="2040"/>
      <c r="AB803" s="590" t="s">
        <v>565</v>
      </c>
      <c r="AC803" s="1789"/>
      <c r="AD803" s="2111"/>
      <c r="AE803" s="2111"/>
    </row>
    <row r="804" spans="1:31" ht="24.95" customHeight="1" x14ac:dyDescent="0.2">
      <c r="A804" s="2083"/>
      <c r="B804" s="2058"/>
      <c r="C804" s="2061"/>
      <c r="D804" s="2064"/>
      <c r="E804" s="2064"/>
      <c r="F804" s="2061"/>
      <c r="G804" s="2013" t="s">
        <v>941</v>
      </c>
      <c r="H804" s="2015">
        <v>0.4</v>
      </c>
      <c r="I804" s="593" t="s">
        <v>600</v>
      </c>
      <c r="J804" s="457"/>
      <c r="K804" s="458"/>
      <c r="L804" s="459">
        <v>0.25</v>
      </c>
      <c r="M804" s="460"/>
      <c r="N804" s="458"/>
      <c r="O804" s="459">
        <v>0.5</v>
      </c>
      <c r="P804" s="460"/>
      <c r="Q804" s="458"/>
      <c r="R804" s="459">
        <v>0.75</v>
      </c>
      <c r="S804" s="460"/>
      <c r="T804" s="458"/>
      <c r="U804" s="461">
        <v>1</v>
      </c>
      <c r="V804" s="218">
        <f>SUM(J804:L804)*H804</f>
        <v>0.1</v>
      </c>
      <c r="W804" s="219">
        <f>SUM(M804:O804)*H804</f>
        <v>0.2</v>
      </c>
      <c r="X804" s="219">
        <f>SUM(P804:R804)*H804</f>
        <v>0.30000000000000004</v>
      </c>
      <c r="Y804" s="219">
        <f>SUM(S804:U804)*H804</f>
        <v>0.4</v>
      </c>
      <c r="Z804" s="220">
        <f t="shared" si="13"/>
        <v>0.4</v>
      </c>
      <c r="AA804" s="2040"/>
      <c r="AB804" s="590" t="s">
        <v>565</v>
      </c>
      <c r="AC804" s="1789"/>
      <c r="AD804" s="2111"/>
      <c r="AE804" s="2111"/>
    </row>
    <row r="805" spans="1:31" ht="24.95" customHeight="1" thickBot="1" x14ac:dyDescent="0.25">
      <c r="A805" s="2084"/>
      <c r="B805" s="2059"/>
      <c r="C805" s="2062"/>
      <c r="D805" s="2065"/>
      <c r="E805" s="2065"/>
      <c r="F805" s="2062"/>
      <c r="G805" s="2024"/>
      <c r="H805" s="2025"/>
      <c r="I805" s="252" t="s">
        <v>601</v>
      </c>
      <c r="J805" s="472"/>
      <c r="K805" s="473"/>
      <c r="L805" s="474">
        <v>0.25</v>
      </c>
      <c r="M805" s="475"/>
      <c r="N805" s="473"/>
      <c r="O805" s="474"/>
      <c r="P805" s="475"/>
      <c r="Q805" s="473"/>
      <c r="R805" s="474"/>
      <c r="S805" s="475"/>
      <c r="T805" s="473"/>
      <c r="U805" s="476"/>
      <c r="V805" s="256">
        <f>SUM(J805:L805)*H804</f>
        <v>0.1</v>
      </c>
      <c r="W805" s="257">
        <f>SUM(M805:O805)*H804</f>
        <v>0</v>
      </c>
      <c r="X805" s="257">
        <f>SUM(P805:R805)*H804</f>
        <v>0</v>
      </c>
      <c r="Y805" s="257">
        <f>SUM(S805:U805)*H804</f>
        <v>0</v>
      </c>
      <c r="Z805" s="258">
        <f t="shared" si="13"/>
        <v>0.1</v>
      </c>
      <c r="AA805" s="2041"/>
      <c r="AB805" s="591" t="s">
        <v>565</v>
      </c>
      <c r="AC805" s="1797"/>
      <c r="AD805" s="2112"/>
      <c r="AE805" s="2112"/>
    </row>
    <row r="806" spans="1:31" ht="14.25" customHeight="1" x14ac:dyDescent="0.2">
      <c r="A806" s="2068" t="s">
        <v>944</v>
      </c>
      <c r="B806" s="2069"/>
      <c r="C806" s="2069"/>
      <c r="D806" s="2069"/>
      <c r="E806" s="2069"/>
      <c r="F806" s="2069"/>
      <c r="G806" s="2069"/>
      <c r="H806" s="2070"/>
      <c r="I806" s="2077" t="s">
        <v>600</v>
      </c>
      <c r="J806" s="234">
        <f t="shared" ref="J806:Y806" si="14">+SUMIF($I$4:$I$805,"P",J$4:J$805)/($AC$782+10)</f>
        <v>0</v>
      </c>
      <c r="K806" s="235">
        <f t="shared" si="14"/>
        <v>0</v>
      </c>
      <c r="L806" s="236">
        <f t="shared" si="14"/>
        <v>0.68384200431699038</v>
      </c>
      <c r="M806" s="240">
        <f t="shared" si="14"/>
        <v>0</v>
      </c>
      <c r="N806" s="235">
        <f t="shared" si="14"/>
        <v>0</v>
      </c>
      <c r="O806" s="236">
        <f t="shared" si="14"/>
        <v>1.3799269565217382</v>
      </c>
      <c r="P806" s="240">
        <f t="shared" si="14"/>
        <v>0</v>
      </c>
      <c r="Q806" s="235">
        <f t="shared" si="14"/>
        <v>0</v>
      </c>
      <c r="R806" s="236">
        <f t="shared" si="14"/>
        <v>2.1101808695652169</v>
      </c>
      <c r="S806" s="240">
        <f t="shared" si="14"/>
        <v>0</v>
      </c>
      <c r="T806" s="235">
        <f t="shared" si="14"/>
        <v>0</v>
      </c>
      <c r="U806" s="246">
        <f t="shared" si="14"/>
        <v>3.4260869565217393</v>
      </c>
      <c r="V806" s="2079">
        <f t="shared" si="14"/>
        <v>0.20322244711686707</v>
      </c>
      <c r="W806" s="2081">
        <f t="shared" si="14"/>
        <v>0.41117113043478271</v>
      </c>
      <c r="X806" s="2081">
        <f t="shared" si="14"/>
        <v>0.63843639130434782</v>
      </c>
      <c r="Y806" s="2081">
        <f t="shared" si="14"/>
        <v>0.99513043478260943</v>
      </c>
      <c r="Z806" s="2103">
        <f>+SUMIF($I$4:$I$805,"P",$Z$4:$Z$805)/($AC$782+10)</f>
        <v>0.99513043478260943</v>
      </c>
      <c r="AB806" s="211" t="s">
        <v>1017</v>
      </c>
    </row>
    <row r="807" spans="1:31" ht="15" customHeight="1" thickBot="1" x14ac:dyDescent="0.25">
      <c r="A807" s="2071"/>
      <c r="B807" s="2072"/>
      <c r="C807" s="2072"/>
      <c r="D807" s="2072"/>
      <c r="E807" s="2072"/>
      <c r="F807" s="2072"/>
      <c r="G807" s="2072"/>
      <c r="H807" s="2073"/>
      <c r="I807" s="2078"/>
      <c r="J807" s="237">
        <f>+J806</f>
        <v>0</v>
      </c>
      <c r="K807" s="238">
        <f>+J807+K806</f>
        <v>0</v>
      </c>
      <c r="L807" s="239">
        <f t="shared" ref="L807:U807" si="15">+K807+L806</f>
        <v>0.68384200431699038</v>
      </c>
      <c r="M807" s="241">
        <f t="shared" si="15"/>
        <v>0.68384200431699038</v>
      </c>
      <c r="N807" s="238">
        <f t="shared" si="15"/>
        <v>0.68384200431699038</v>
      </c>
      <c r="O807" s="239">
        <f t="shared" si="15"/>
        <v>2.0637689608387286</v>
      </c>
      <c r="P807" s="241">
        <f t="shared" si="15"/>
        <v>2.0637689608387286</v>
      </c>
      <c r="Q807" s="238">
        <f t="shared" si="15"/>
        <v>2.0637689608387286</v>
      </c>
      <c r="R807" s="239">
        <f t="shared" si="15"/>
        <v>4.1739498304039451</v>
      </c>
      <c r="S807" s="241">
        <f t="shared" si="15"/>
        <v>4.1739498304039451</v>
      </c>
      <c r="T807" s="238">
        <f t="shared" si="15"/>
        <v>4.1739498304039451</v>
      </c>
      <c r="U807" s="247">
        <f t="shared" si="15"/>
        <v>7.6000367869256849</v>
      </c>
      <c r="V807" s="2080"/>
      <c r="W807" s="2082"/>
      <c r="X807" s="2082"/>
      <c r="Y807" s="2082"/>
      <c r="Z807" s="2104"/>
      <c r="AB807" s="211" t="s">
        <v>1017</v>
      </c>
    </row>
    <row r="808" spans="1:31" ht="15" customHeight="1" thickBot="1" x14ac:dyDescent="0.25">
      <c r="A808" s="2074"/>
      <c r="B808" s="2075"/>
      <c r="C808" s="2075"/>
      <c r="D808" s="2075"/>
      <c r="E808" s="2075"/>
      <c r="F808" s="2075"/>
      <c r="G808" s="2075"/>
      <c r="H808" s="2076"/>
      <c r="I808" s="2105" t="s">
        <v>601</v>
      </c>
      <c r="J808" s="234">
        <f t="shared" ref="J808:U808" si="16">+SUMIF($I$4:$I$805,"E",J4:J805)/$H$809</f>
        <v>0</v>
      </c>
      <c r="K808" s="235">
        <f t="shared" si="16"/>
        <v>0</v>
      </c>
      <c r="L808" s="236">
        <f t="shared" si="16"/>
        <v>0.60632829131652666</v>
      </c>
      <c r="M808" s="240">
        <f t="shared" si="16"/>
        <v>0</v>
      </c>
      <c r="N808" s="235">
        <f t="shared" si="16"/>
        <v>0</v>
      </c>
      <c r="O808" s="236">
        <f t="shared" si="16"/>
        <v>0</v>
      </c>
      <c r="P808" s="240">
        <f t="shared" si="16"/>
        <v>0</v>
      </c>
      <c r="Q808" s="235">
        <f t="shared" si="16"/>
        <v>0</v>
      </c>
      <c r="R808" s="236">
        <f t="shared" si="16"/>
        <v>0</v>
      </c>
      <c r="S808" s="240">
        <f t="shared" si="16"/>
        <v>0</v>
      </c>
      <c r="T808" s="235">
        <f t="shared" si="16"/>
        <v>0</v>
      </c>
      <c r="U808" s="246">
        <f t="shared" si="16"/>
        <v>0</v>
      </c>
      <c r="V808" s="2079">
        <f>+SUMIF($I$4:$I$805,"E",V4:V805)/($AC$782+10)</f>
        <v>0.18717908405797098</v>
      </c>
      <c r="W808" s="2081"/>
      <c r="X808" s="2081"/>
      <c r="Y808" s="2081"/>
      <c r="Z808" s="2103">
        <f>+SUMIF($I$4:$I$805,"E",$Z$4:$Z$805)/($AC$782+10)</f>
        <v>0.18717908405797098</v>
      </c>
      <c r="AB808" s="211" t="s">
        <v>1017</v>
      </c>
    </row>
    <row r="809" spans="1:31" ht="15" customHeight="1" thickBot="1" x14ac:dyDescent="0.25">
      <c r="A809" s="2097" t="s">
        <v>945</v>
      </c>
      <c r="B809" s="2098"/>
      <c r="C809" s="2098"/>
      <c r="D809" s="2098"/>
      <c r="E809" s="2098"/>
      <c r="F809" s="2098"/>
      <c r="G809" s="2098"/>
      <c r="H809" s="225">
        <f>+COUNTA($F$4:$F$805)+10</f>
        <v>119</v>
      </c>
      <c r="I809" s="2106"/>
      <c r="J809" s="237">
        <f>+J808</f>
        <v>0</v>
      </c>
      <c r="K809" s="238">
        <f>+J809+K808</f>
        <v>0</v>
      </c>
      <c r="L809" s="239">
        <f t="shared" ref="L809:U809" si="17">+K809+L808</f>
        <v>0.60632829131652666</v>
      </c>
      <c r="M809" s="241">
        <f t="shared" si="17"/>
        <v>0.60632829131652666</v>
      </c>
      <c r="N809" s="238">
        <f t="shared" si="17"/>
        <v>0.60632829131652666</v>
      </c>
      <c r="O809" s="239">
        <f t="shared" si="17"/>
        <v>0.60632829131652666</v>
      </c>
      <c r="P809" s="241">
        <f t="shared" si="17"/>
        <v>0.60632829131652666</v>
      </c>
      <c r="Q809" s="238">
        <f t="shared" si="17"/>
        <v>0.60632829131652666</v>
      </c>
      <c r="R809" s="239">
        <f t="shared" si="17"/>
        <v>0.60632829131652666</v>
      </c>
      <c r="S809" s="241">
        <f t="shared" si="17"/>
        <v>0.60632829131652666</v>
      </c>
      <c r="T809" s="238">
        <f t="shared" si="17"/>
        <v>0.60632829131652666</v>
      </c>
      <c r="U809" s="247">
        <f t="shared" si="17"/>
        <v>0.60632829131652666</v>
      </c>
      <c r="V809" s="2080"/>
      <c r="W809" s="2082"/>
      <c r="X809" s="2082"/>
      <c r="Y809" s="2082"/>
      <c r="Z809" s="2104"/>
      <c r="AB809" s="211" t="s">
        <v>1017</v>
      </c>
    </row>
    <row r="812" spans="1:31" x14ac:dyDescent="0.2">
      <c r="H812" s="508"/>
    </row>
    <row r="814" spans="1:31" x14ac:dyDescent="0.2">
      <c r="H814" s="508"/>
    </row>
    <row r="815" spans="1:31" x14ac:dyDescent="0.2">
      <c r="H815" s="508"/>
    </row>
    <row r="817" spans="8:8" x14ac:dyDescent="0.2">
      <c r="H817" s="509"/>
    </row>
    <row r="818" spans="8:8" x14ac:dyDescent="0.2">
      <c r="H818" s="507"/>
    </row>
  </sheetData>
  <autoFilter ref="A3:AC809"/>
  <mergeCells count="1547">
    <mergeCell ref="AE786:AE789"/>
    <mergeCell ref="AE790:AE793"/>
    <mergeCell ref="AE794:AE797"/>
    <mergeCell ref="AE798:AE801"/>
    <mergeCell ref="AE802:AE805"/>
    <mergeCell ref="AE736:AE745"/>
    <mergeCell ref="AE746:AE753"/>
    <mergeCell ref="AE754:AE759"/>
    <mergeCell ref="AE760:AE767"/>
    <mergeCell ref="AE768:AE781"/>
    <mergeCell ref="AE782:AE785"/>
    <mergeCell ref="AE594:AE633"/>
    <mergeCell ref="AE634:AE669"/>
    <mergeCell ref="AE670:AE693"/>
    <mergeCell ref="AE694:AE705"/>
    <mergeCell ref="AE706:AE709"/>
    <mergeCell ref="AE710:AE735"/>
    <mergeCell ref="AE484:AE487"/>
    <mergeCell ref="AE488:AE541"/>
    <mergeCell ref="AE542:AE547"/>
    <mergeCell ref="AE548:AE553"/>
    <mergeCell ref="AE554:AE561"/>
    <mergeCell ref="AE562:AE593"/>
    <mergeCell ref="AE406:AE415"/>
    <mergeCell ref="AE416:AE443"/>
    <mergeCell ref="AE444:AE449"/>
    <mergeCell ref="AE450:AE457"/>
    <mergeCell ref="AE458:AE475"/>
    <mergeCell ref="AE476:AE483"/>
    <mergeCell ref="AE370:AE375"/>
    <mergeCell ref="AE376:AE381"/>
    <mergeCell ref="AE382:AE387"/>
    <mergeCell ref="AE388:AE393"/>
    <mergeCell ref="AE394:AE399"/>
    <mergeCell ref="AE400:AE405"/>
    <mergeCell ref="AE332:AE337"/>
    <mergeCell ref="AE338:AE343"/>
    <mergeCell ref="AE344:AE349"/>
    <mergeCell ref="AE350:AE357"/>
    <mergeCell ref="AE358:AE363"/>
    <mergeCell ref="AE364:AE369"/>
    <mergeCell ref="AE288:AE293"/>
    <mergeCell ref="AE294:AE299"/>
    <mergeCell ref="AE300:AE305"/>
    <mergeCell ref="AE306:AE313"/>
    <mergeCell ref="AE314:AE319"/>
    <mergeCell ref="AE320:AE331"/>
    <mergeCell ref="AE226:AE241"/>
    <mergeCell ref="AE242:AE259"/>
    <mergeCell ref="AE260:AE265"/>
    <mergeCell ref="AE266:AE271"/>
    <mergeCell ref="AE272:AE281"/>
    <mergeCell ref="AE282:AE287"/>
    <mergeCell ref="AE168:AE177"/>
    <mergeCell ref="AE178:AE183"/>
    <mergeCell ref="AE184:AE195"/>
    <mergeCell ref="AE196:AE205"/>
    <mergeCell ref="AE206:AE215"/>
    <mergeCell ref="AE216:AE225"/>
    <mergeCell ref="AE104:AE109"/>
    <mergeCell ref="AE110:AE117"/>
    <mergeCell ref="AE118:AE125"/>
    <mergeCell ref="AE126:AE133"/>
    <mergeCell ref="AE134:AE159"/>
    <mergeCell ref="AE160:AE167"/>
    <mergeCell ref="AD794:AD797"/>
    <mergeCell ref="AD798:AD801"/>
    <mergeCell ref="AD802:AD805"/>
    <mergeCell ref="AE4:AE21"/>
    <mergeCell ref="AE22:AE29"/>
    <mergeCell ref="AE30:AE35"/>
    <mergeCell ref="AE36:AE45"/>
    <mergeCell ref="AE46:AE55"/>
    <mergeCell ref="AE56:AE57"/>
    <mergeCell ref="AE58:AE103"/>
    <mergeCell ref="AD754:AD759"/>
    <mergeCell ref="AD760:AD767"/>
    <mergeCell ref="AD768:AD781"/>
    <mergeCell ref="AD782:AD785"/>
    <mergeCell ref="AD786:AD789"/>
    <mergeCell ref="AD790:AD793"/>
    <mergeCell ref="AD670:AD693"/>
    <mergeCell ref="AD694:AD705"/>
    <mergeCell ref="AD706:AD709"/>
    <mergeCell ref="AD710:AD735"/>
    <mergeCell ref="AD736:AD745"/>
    <mergeCell ref="AD746:AD753"/>
    <mergeCell ref="AD542:AD547"/>
    <mergeCell ref="AD548:AD553"/>
    <mergeCell ref="AD554:AD561"/>
    <mergeCell ref="AD562:AD593"/>
    <mergeCell ref="AD594:AD633"/>
    <mergeCell ref="AD634:AD669"/>
    <mergeCell ref="AD444:AD449"/>
    <mergeCell ref="AD450:AD457"/>
    <mergeCell ref="AD458:AD475"/>
    <mergeCell ref="AD476:AD483"/>
    <mergeCell ref="AD484:AD487"/>
    <mergeCell ref="AD488:AD541"/>
    <mergeCell ref="AD382:AD387"/>
    <mergeCell ref="AD388:AD393"/>
    <mergeCell ref="AD394:AD399"/>
    <mergeCell ref="AD400:AD405"/>
    <mergeCell ref="AD406:AD415"/>
    <mergeCell ref="AD416:AD443"/>
    <mergeCell ref="AD344:AD349"/>
    <mergeCell ref="AD350:AD357"/>
    <mergeCell ref="AD358:AD363"/>
    <mergeCell ref="AD364:AD369"/>
    <mergeCell ref="AD370:AD375"/>
    <mergeCell ref="AD376:AD381"/>
    <mergeCell ref="AD300:AD305"/>
    <mergeCell ref="AD306:AD313"/>
    <mergeCell ref="AD314:AD319"/>
    <mergeCell ref="AD320:AD331"/>
    <mergeCell ref="AD332:AD337"/>
    <mergeCell ref="AD338:AD343"/>
    <mergeCell ref="AD260:AD265"/>
    <mergeCell ref="AD266:AD271"/>
    <mergeCell ref="AD272:AD281"/>
    <mergeCell ref="AD282:AD287"/>
    <mergeCell ref="AD288:AD293"/>
    <mergeCell ref="AD294:AD299"/>
    <mergeCell ref="AD184:AD195"/>
    <mergeCell ref="AD196:AD205"/>
    <mergeCell ref="AD206:AD215"/>
    <mergeCell ref="AD216:AD225"/>
    <mergeCell ref="AD226:AD241"/>
    <mergeCell ref="AD242:AD259"/>
    <mergeCell ref="AD118:AD125"/>
    <mergeCell ref="AD126:AD133"/>
    <mergeCell ref="AD134:AD159"/>
    <mergeCell ref="AD160:AD167"/>
    <mergeCell ref="AD168:AD177"/>
    <mergeCell ref="AD178:AD183"/>
    <mergeCell ref="A809:G809"/>
    <mergeCell ref="AD4:AD21"/>
    <mergeCell ref="AD22:AD29"/>
    <mergeCell ref="AD30:AD35"/>
    <mergeCell ref="AD36:AD45"/>
    <mergeCell ref="AD46:AD55"/>
    <mergeCell ref="AD56:AD57"/>
    <mergeCell ref="AD58:AD103"/>
    <mergeCell ref="AD104:AD109"/>
    <mergeCell ref="AD110:AD117"/>
    <mergeCell ref="Y806:Y807"/>
    <mergeCell ref="Z806:Z807"/>
    <mergeCell ref="I808:I809"/>
    <mergeCell ref="V808:V809"/>
    <mergeCell ref="W808:W809"/>
    <mergeCell ref="X808:X809"/>
    <mergeCell ref="Y808:Y809"/>
    <mergeCell ref="Z808:Z809"/>
    <mergeCell ref="G802:G803"/>
    <mergeCell ref="H802:H803"/>
    <mergeCell ref="A806:H808"/>
    <mergeCell ref="I806:I807"/>
    <mergeCell ref="V806:V807"/>
    <mergeCell ref="W806:W807"/>
    <mergeCell ref="X806:X807"/>
    <mergeCell ref="H796:H797"/>
    <mergeCell ref="F798:F801"/>
    <mergeCell ref="G798:G799"/>
    <mergeCell ref="H798:H799"/>
    <mergeCell ref="AA798:AA801"/>
    <mergeCell ref="G800:G801"/>
    <mergeCell ref="H800:H801"/>
    <mergeCell ref="G790:G791"/>
    <mergeCell ref="H790:H791"/>
    <mergeCell ref="AA790:AA793"/>
    <mergeCell ref="G792:G793"/>
    <mergeCell ref="H792:H793"/>
    <mergeCell ref="F794:F797"/>
    <mergeCell ref="G794:G795"/>
    <mergeCell ref="H794:H795"/>
    <mergeCell ref="AA794:AA797"/>
    <mergeCell ref="G796:G797"/>
    <mergeCell ref="A768:A805"/>
    <mergeCell ref="G784:G785"/>
    <mergeCell ref="H784:H785"/>
    <mergeCell ref="F786:F789"/>
    <mergeCell ref="G786:G787"/>
    <mergeCell ref="H786:H787"/>
    <mergeCell ref="AA786:AA789"/>
    <mergeCell ref="G788:G789"/>
    <mergeCell ref="H788:H789"/>
    <mergeCell ref="G772:G773"/>
    <mergeCell ref="AC780:AC781"/>
    <mergeCell ref="B782:B805"/>
    <mergeCell ref="C782:C805"/>
    <mergeCell ref="D782:D805"/>
    <mergeCell ref="E782:E805"/>
    <mergeCell ref="F782:F785"/>
    <mergeCell ref="G782:G783"/>
    <mergeCell ref="H782:H783"/>
    <mergeCell ref="AA782:AA785"/>
    <mergeCell ref="AC782:AC805"/>
    <mergeCell ref="B768:B781"/>
    <mergeCell ref="F790:F793"/>
    <mergeCell ref="F802:F805"/>
    <mergeCell ref="AA802:AA805"/>
    <mergeCell ref="G804:G805"/>
    <mergeCell ref="H804:H805"/>
    <mergeCell ref="G776:G777"/>
    <mergeCell ref="H776:H777"/>
    <mergeCell ref="G778:G779"/>
    <mergeCell ref="H778:H779"/>
    <mergeCell ref="C780:C781"/>
    <mergeCell ref="D780:D781"/>
    <mergeCell ref="E780:E781"/>
    <mergeCell ref="F780:F781"/>
    <mergeCell ref="G780:G781"/>
    <mergeCell ref="H780:H781"/>
    <mergeCell ref="G768:G769"/>
    <mergeCell ref="H768:H769"/>
    <mergeCell ref="AA768:AA781"/>
    <mergeCell ref="AC768:AC779"/>
    <mergeCell ref="G770:G771"/>
    <mergeCell ref="H770:H771"/>
    <mergeCell ref="H772:H773"/>
    <mergeCell ref="G774:G775"/>
    <mergeCell ref="H774:H775"/>
    <mergeCell ref="C768:C779"/>
    <mergeCell ref="D768:D779"/>
    <mergeCell ref="E768:E779"/>
    <mergeCell ref="F768:F779"/>
    <mergeCell ref="G760:G761"/>
    <mergeCell ref="H760:H761"/>
    <mergeCell ref="AA760:AA767"/>
    <mergeCell ref="AC760:AC767"/>
    <mergeCell ref="G762:G763"/>
    <mergeCell ref="H762:H763"/>
    <mergeCell ref="G764:G765"/>
    <mergeCell ref="H764:H765"/>
    <mergeCell ref="G766:G767"/>
    <mergeCell ref="H766:H767"/>
    <mergeCell ref="A760:A767"/>
    <mergeCell ref="B760:B767"/>
    <mergeCell ref="C760:C767"/>
    <mergeCell ref="D760:D767"/>
    <mergeCell ref="E760:E767"/>
    <mergeCell ref="F760:F767"/>
    <mergeCell ref="G754:G755"/>
    <mergeCell ref="H754:H755"/>
    <mergeCell ref="AA754:AA759"/>
    <mergeCell ref="AC754:AC759"/>
    <mergeCell ref="G756:G757"/>
    <mergeCell ref="H756:H757"/>
    <mergeCell ref="G758:G759"/>
    <mergeCell ref="H758:H759"/>
    <mergeCell ref="A736:A759"/>
    <mergeCell ref="B736:B759"/>
    <mergeCell ref="C754:C759"/>
    <mergeCell ref="D754:D759"/>
    <mergeCell ref="E754:E759"/>
    <mergeCell ref="F754:F759"/>
    <mergeCell ref="AA746:AA753"/>
    <mergeCell ref="AC746:AC753"/>
    <mergeCell ref="G748:G749"/>
    <mergeCell ref="H748:H749"/>
    <mergeCell ref="G750:G751"/>
    <mergeCell ref="H750:H751"/>
    <mergeCell ref="G752:G753"/>
    <mergeCell ref="H752:H753"/>
    <mergeCell ref="G744:G745"/>
    <mergeCell ref="H744:H745"/>
    <mergeCell ref="C746:C753"/>
    <mergeCell ref="D746:D753"/>
    <mergeCell ref="E746:E753"/>
    <mergeCell ref="F746:F753"/>
    <mergeCell ref="G746:G747"/>
    <mergeCell ref="H746:H747"/>
    <mergeCell ref="G736:G737"/>
    <mergeCell ref="H736:H737"/>
    <mergeCell ref="AA736:AA745"/>
    <mergeCell ref="AC736:AC745"/>
    <mergeCell ref="G738:G739"/>
    <mergeCell ref="H738:H739"/>
    <mergeCell ref="G740:G741"/>
    <mergeCell ref="H740:H741"/>
    <mergeCell ref="G742:G743"/>
    <mergeCell ref="H742:H743"/>
    <mergeCell ref="C736:C745"/>
    <mergeCell ref="D736:D745"/>
    <mergeCell ref="E736:E745"/>
    <mergeCell ref="F736:F745"/>
    <mergeCell ref="A710:A735"/>
    <mergeCell ref="B710:B735"/>
    <mergeCell ref="C710:C717"/>
    <mergeCell ref="D710:D717"/>
    <mergeCell ref="E710:E717"/>
    <mergeCell ref="F710:F717"/>
    <mergeCell ref="AC726:AC735"/>
    <mergeCell ref="G728:G729"/>
    <mergeCell ref="H728:H729"/>
    <mergeCell ref="G730:G731"/>
    <mergeCell ref="H730:H731"/>
    <mergeCell ref="G732:G733"/>
    <mergeCell ref="H732:H733"/>
    <mergeCell ref="G734:G735"/>
    <mergeCell ref="H734:H735"/>
    <mergeCell ref="C726:C735"/>
    <mergeCell ref="D726:D735"/>
    <mergeCell ref="E726:E735"/>
    <mergeCell ref="F726:F735"/>
    <mergeCell ref="G726:G727"/>
    <mergeCell ref="H726:H727"/>
    <mergeCell ref="AC718:AC725"/>
    <mergeCell ref="G720:G721"/>
    <mergeCell ref="H720:H721"/>
    <mergeCell ref="G722:G723"/>
    <mergeCell ref="H722:H723"/>
    <mergeCell ref="G724:G725"/>
    <mergeCell ref="H724:H725"/>
    <mergeCell ref="C718:C725"/>
    <mergeCell ref="D718:D725"/>
    <mergeCell ref="E718:E725"/>
    <mergeCell ref="F718:F725"/>
    <mergeCell ref="H694:H695"/>
    <mergeCell ref="AA694:AA705"/>
    <mergeCell ref="H700:H701"/>
    <mergeCell ref="G702:G703"/>
    <mergeCell ref="H702:H703"/>
    <mergeCell ref="G704:G705"/>
    <mergeCell ref="G710:G711"/>
    <mergeCell ref="H710:H711"/>
    <mergeCell ref="AA710:AA735"/>
    <mergeCell ref="AC710:AC717"/>
    <mergeCell ref="G712:G713"/>
    <mergeCell ref="H712:H713"/>
    <mergeCell ref="G714:G715"/>
    <mergeCell ref="H714:H715"/>
    <mergeCell ref="G716:G717"/>
    <mergeCell ref="H716:H717"/>
    <mergeCell ref="AA706:AA709"/>
    <mergeCell ref="AC706:AC709"/>
    <mergeCell ref="G708:G709"/>
    <mergeCell ref="H708:H709"/>
    <mergeCell ref="G718:G719"/>
    <mergeCell ref="H718:H719"/>
    <mergeCell ref="AC682:AC689"/>
    <mergeCell ref="G684:G685"/>
    <mergeCell ref="H684:H685"/>
    <mergeCell ref="G686:G687"/>
    <mergeCell ref="H686:H687"/>
    <mergeCell ref="G688:G689"/>
    <mergeCell ref="H688:H689"/>
    <mergeCell ref="G678:G679"/>
    <mergeCell ref="H678:H679"/>
    <mergeCell ref="AC678:AC681"/>
    <mergeCell ref="G680:G681"/>
    <mergeCell ref="H680:H681"/>
    <mergeCell ref="H704:H705"/>
    <mergeCell ref="D706:D709"/>
    <mergeCell ref="E706:E709"/>
    <mergeCell ref="F706:F709"/>
    <mergeCell ref="G706:G707"/>
    <mergeCell ref="H706:H707"/>
    <mergeCell ref="AC694:AC697"/>
    <mergeCell ref="G696:G697"/>
    <mergeCell ref="H696:H697"/>
    <mergeCell ref="D698:D705"/>
    <mergeCell ref="E698:E705"/>
    <mergeCell ref="F698:F705"/>
    <mergeCell ref="G698:G699"/>
    <mergeCell ref="H698:H699"/>
    <mergeCell ref="AC698:AC705"/>
    <mergeCell ref="G700:G701"/>
    <mergeCell ref="D694:D697"/>
    <mergeCell ref="E694:E697"/>
    <mergeCell ref="F694:F697"/>
    <mergeCell ref="G694:G695"/>
    <mergeCell ref="D682:D689"/>
    <mergeCell ref="E682:E689"/>
    <mergeCell ref="F682:F689"/>
    <mergeCell ref="G682:G683"/>
    <mergeCell ref="H682:H683"/>
    <mergeCell ref="G670:G671"/>
    <mergeCell ref="H670:H671"/>
    <mergeCell ref="AA670:AA693"/>
    <mergeCell ref="AC670:AC677"/>
    <mergeCell ref="G672:G673"/>
    <mergeCell ref="H672:H673"/>
    <mergeCell ref="G674:G675"/>
    <mergeCell ref="H674:H675"/>
    <mergeCell ref="G676:G677"/>
    <mergeCell ref="H676:H677"/>
    <mergeCell ref="A670:A709"/>
    <mergeCell ref="B670:B709"/>
    <mergeCell ref="C670:C709"/>
    <mergeCell ref="D670:D677"/>
    <mergeCell ref="E670:E677"/>
    <mergeCell ref="F670:F677"/>
    <mergeCell ref="D678:D681"/>
    <mergeCell ref="E678:E681"/>
    <mergeCell ref="F678:F681"/>
    <mergeCell ref="D690:D693"/>
    <mergeCell ref="E690:E693"/>
    <mergeCell ref="F690:F693"/>
    <mergeCell ref="G690:G691"/>
    <mergeCell ref="H690:H691"/>
    <mergeCell ref="AC690:AC693"/>
    <mergeCell ref="G692:G693"/>
    <mergeCell ref="H692:H693"/>
    <mergeCell ref="F662:F669"/>
    <mergeCell ref="G662:G663"/>
    <mergeCell ref="H662:H663"/>
    <mergeCell ref="AC662:AC669"/>
    <mergeCell ref="G664:G665"/>
    <mergeCell ref="H664:H665"/>
    <mergeCell ref="G666:G667"/>
    <mergeCell ref="H666:H667"/>
    <mergeCell ref="G668:G669"/>
    <mergeCell ref="H668:H669"/>
    <mergeCell ref="H656:H657"/>
    <mergeCell ref="G658:G659"/>
    <mergeCell ref="H658:H659"/>
    <mergeCell ref="G660:G661"/>
    <mergeCell ref="H660:H661"/>
    <mergeCell ref="A662:A669"/>
    <mergeCell ref="B662:B669"/>
    <mergeCell ref="C662:C669"/>
    <mergeCell ref="D662:D669"/>
    <mergeCell ref="E662:E669"/>
    <mergeCell ref="H650:H651"/>
    <mergeCell ref="G652:G653"/>
    <mergeCell ref="H652:H653"/>
    <mergeCell ref="G654:G655"/>
    <mergeCell ref="H654:H655"/>
    <mergeCell ref="G656:G657"/>
    <mergeCell ref="A648:A661"/>
    <mergeCell ref="B648:B661"/>
    <mergeCell ref="C648:C661"/>
    <mergeCell ref="D648:D661"/>
    <mergeCell ref="E648:E661"/>
    <mergeCell ref="F648:F661"/>
    <mergeCell ref="G642:G643"/>
    <mergeCell ref="H642:H643"/>
    <mergeCell ref="G644:G645"/>
    <mergeCell ref="H644:H645"/>
    <mergeCell ref="G646:G647"/>
    <mergeCell ref="H646:H647"/>
    <mergeCell ref="H616:H617"/>
    <mergeCell ref="G618:G619"/>
    <mergeCell ref="H618:H619"/>
    <mergeCell ref="G620:G621"/>
    <mergeCell ref="G634:G635"/>
    <mergeCell ref="H634:H635"/>
    <mergeCell ref="AA634:AA669"/>
    <mergeCell ref="AC634:AC647"/>
    <mergeCell ref="G636:G637"/>
    <mergeCell ref="H636:H637"/>
    <mergeCell ref="G638:G639"/>
    <mergeCell ref="H638:H639"/>
    <mergeCell ref="G640:G641"/>
    <mergeCell ref="H640:H641"/>
    <mergeCell ref="A634:A647"/>
    <mergeCell ref="B634:B647"/>
    <mergeCell ref="C634:C647"/>
    <mergeCell ref="D634:D647"/>
    <mergeCell ref="E634:E647"/>
    <mergeCell ref="F634:F647"/>
    <mergeCell ref="H626:H627"/>
    <mergeCell ref="AC626:AC633"/>
    <mergeCell ref="G628:G629"/>
    <mergeCell ref="H628:H629"/>
    <mergeCell ref="G630:G631"/>
    <mergeCell ref="H630:H631"/>
    <mergeCell ref="G632:G633"/>
    <mergeCell ref="H632:H633"/>
    <mergeCell ref="G648:G649"/>
    <mergeCell ref="H648:H649"/>
    <mergeCell ref="AC648:AC661"/>
    <mergeCell ref="G650:G651"/>
    <mergeCell ref="C610:C625"/>
    <mergeCell ref="D610:D625"/>
    <mergeCell ref="E610:E625"/>
    <mergeCell ref="F610:F625"/>
    <mergeCell ref="G610:G611"/>
    <mergeCell ref="H610:H611"/>
    <mergeCell ref="AA594:AA633"/>
    <mergeCell ref="AC594:AC609"/>
    <mergeCell ref="G596:G597"/>
    <mergeCell ref="H596:H597"/>
    <mergeCell ref="G598:G599"/>
    <mergeCell ref="H598:H599"/>
    <mergeCell ref="G600:G601"/>
    <mergeCell ref="H600:H601"/>
    <mergeCell ref="G602:G603"/>
    <mergeCell ref="H602:H603"/>
    <mergeCell ref="H620:H621"/>
    <mergeCell ref="G622:G623"/>
    <mergeCell ref="H622:H623"/>
    <mergeCell ref="G624:G625"/>
    <mergeCell ref="H624:H625"/>
    <mergeCell ref="C626:C633"/>
    <mergeCell ref="D626:D633"/>
    <mergeCell ref="E626:E633"/>
    <mergeCell ref="F626:F633"/>
    <mergeCell ref="G626:G627"/>
    <mergeCell ref="AC610:AC625"/>
    <mergeCell ref="G612:G613"/>
    <mergeCell ref="H612:H613"/>
    <mergeCell ref="G614:G615"/>
    <mergeCell ref="H614:H615"/>
    <mergeCell ref="G616:G617"/>
    <mergeCell ref="G592:G593"/>
    <mergeCell ref="H592:H593"/>
    <mergeCell ref="C594:C609"/>
    <mergeCell ref="D594:D609"/>
    <mergeCell ref="E594:E609"/>
    <mergeCell ref="F594:F609"/>
    <mergeCell ref="G594:G595"/>
    <mergeCell ref="H594:H595"/>
    <mergeCell ref="G604:G605"/>
    <mergeCell ref="H604:H605"/>
    <mergeCell ref="C586:C593"/>
    <mergeCell ref="D586:D593"/>
    <mergeCell ref="E586:E593"/>
    <mergeCell ref="F586:F593"/>
    <mergeCell ref="G586:G587"/>
    <mergeCell ref="H586:H587"/>
    <mergeCell ref="G588:G589"/>
    <mergeCell ref="H588:H589"/>
    <mergeCell ref="G590:G591"/>
    <mergeCell ref="H590:H591"/>
    <mergeCell ref="G606:G607"/>
    <mergeCell ref="H606:H607"/>
    <mergeCell ref="G608:G609"/>
    <mergeCell ref="H608:H609"/>
    <mergeCell ref="E580:E585"/>
    <mergeCell ref="F580:F585"/>
    <mergeCell ref="G580:G581"/>
    <mergeCell ref="H580:H581"/>
    <mergeCell ref="G582:G583"/>
    <mergeCell ref="H582:H583"/>
    <mergeCell ref="G584:G585"/>
    <mergeCell ref="H584:H585"/>
    <mergeCell ref="C574:C579"/>
    <mergeCell ref="D574:D579"/>
    <mergeCell ref="E574:E579"/>
    <mergeCell ref="F574:F579"/>
    <mergeCell ref="G574:G575"/>
    <mergeCell ref="H574:H575"/>
    <mergeCell ref="G576:G577"/>
    <mergeCell ref="H576:H577"/>
    <mergeCell ref="G578:G579"/>
    <mergeCell ref="H578:H579"/>
    <mergeCell ref="G550:G551"/>
    <mergeCell ref="H550:H551"/>
    <mergeCell ref="G552:G553"/>
    <mergeCell ref="H552:H553"/>
    <mergeCell ref="C568:C573"/>
    <mergeCell ref="D568:D573"/>
    <mergeCell ref="E568:E573"/>
    <mergeCell ref="F568:F573"/>
    <mergeCell ref="G568:G569"/>
    <mergeCell ref="H568:H569"/>
    <mergeCell ref="G570:G571"/>
    <mergeCell ref="H570:H571"/>
    <mergeCell ref="G572:G573"/>
    <mergeCell ref="H572:H573"/>
    <mergeCell ref="AA562:AA593"/>
    <mergeCell ref="AC562:AC567"/>
    <mergeCell ref="G564:G565"/>
    <mergeCell ref="H564:H565"/>
    <mergeCell ref="G566:G567"/>
    <mergeCell ref="H566:H567"/>
    <mergeCell ref="AC568:AC573"/>
    <mergeCell ref="AC574:AC579"/>
    <mergeCell ref="AC580:AC585"/>
    <mergeCell ref="AC586:AC593"/>
    <mergeCell ref="C562:C567"/>
    <mergeCell ref="D562:D567"/>
    <mergeCell ref="E562:E567"/>
    <mergeCell ref="F562:F567"/>
    <mergeCell ref="G562:G563"/>
    <mergeCell ref="H562:H563"/>
    <mergeCell ref="C580:C585"/>
    <mergeCell ref="D580:D585"/>
    <mergeCell ref="C548:C553"/>
    <mergeCell ref="D548:D553"/>
    <mergeCell ref="E548:E553"/>
    <mergeCell ref="F548:F553"/>
    <mergeCell ref="G548:G549"/>
    <mergeCell ref="AC538:AC541"/>
    <mergeCell ref="G540:G541"/>
    <mergeCell ref="H540:H541"/>
    <mergeCell ref="C542:C547"/>
    <mergeCell ref="D542:D547"/>
    <mergeCell ref="E542:E547"/>
    <mergeCell ref="F542:F547"/>
    <mergeCell ref="G542:G543"/>
    <mergeCell ref="H542:H543"/>
    <mergeCell ref="AA542:AA547"/>
    <mergeCell ref="AA554:AA561"/>
    <mergeCell ref="AC554:AC561"/>
    <mergeCell ref="G556:G557"/>
    <mergeCell ref="H556:H557"/>
    <mergeCell ref="G558:G559"/>
    <mergeCell ref="H558:H559"/>
    <mergeCell ref="G560:G561"/>
    <mergeCell ref="H560:H561"/>
    <mergeCell ref="C554:C561"/>
    <mergeCell ref="D554:D561"/>
    <mergeCell ref="E554:E561"/>
    <mergeCell ref="F554:F561"/>
    <mergeCell ref="G554:G555"/>
    <mergeCell ref="H554:H555"/>
    <mergeCell ref="H548:H549"/>
    <mergeCell ref="AA548:AA553"/>
    <mergeCell ref="AC548:AC553"/>
    <mergeCell ref="C538:C541"/>
    <mergeCell ref="D538:D541"/>
    <mergeCell ref="E538:E541"/>
    <mergeCell ref="F538:F541"/>
    <mergeCell ref="G538:G539"/>
    <mergeCell ref="H538:H539"/>
    <mergeCell ref="AC526:AC537"/>
    <mergeCell ref="G528:G529"/>
    <mergeCell ref="H528:H529"/>
    <mergeCell ref="G530:G531"/>
    <mergeCell ref="H530:H531"/>
    <mergeCell ref="G532:G533"/>
    <mergeCell ref="H532:H533"/>
    <mergeCell ref="G534:G535"/>
    <mergeCell ref="H534:H535"/>
    <mergeCell ref="G536:G537"/>
    <mergeCell ref="AC542:AC547"/>
    <mergeCell ref="G544:G545"/>
    <mergeCell ref="H544:H545"/>
    <mergeCell ref="G546:G547"/>
    <mergeCell ref="H546:H547"/>
    <mergeCell ref="C506:C509"/>
    <mergeCell ref="D506:D509"/>
    <mergeCell ref="E506:E509"/>
    <mergeCell ref="F506:F509"/>
    <mergeCell ref="G506:G507"/>
    <mergeCell ref="H506:H507"/>
    <mergeCell ref="G522:G523"/>
    <mergeCell ref="H522:H523"/>
    <mergeCell ref="G524:G525"/>
    <mergeCell ref="H524:H525"/>
    <mergeCell ref="C526:C537"/>
    <mergeCell ref="D526:D537"/>
    <mergeCell ref="E526:E537"/>
    <mergeCell ref="F526:F537"/>
    <mergeCell ref="G526:G527"/>
    <mergeCell ref="H526:H527"/>
    <mergeCell ref="AC516:AC519"/>
    <mergeCell ref="G518:G519"/>
    <mergeCell ref="H518:H519"/>
    <mergeCell ref="C520:C525"/>
    <mergeCell ref="D520:D525"/>
    <mergeCell ref="E520:E525"/>
    <mergeCell ref="F520:F525"/>
    <mergeCell ref="G520:G521"/>
    <mergeCell ref="H520:H521"/>
    <mergeCell ref="AC520:AC525"/>
    <mergeCell ref="H536:H537"/>
    <mergeCell ref="G504:G505"/>
    <mergeCell ref="H504:H505"/>
    <mergeCell ref="AC492:AC497"/>
    <mergeCell ref="G494:G495"/>
    <mergeCell ref="H494:H495"/>
    <mergeCell ref="G496:G497"/>
    <mergeCell ref="H496:H497"/>
    <mergeCell ref="D498:D505"/>
    <mergeCell ref="E498:E505"/>
    <mergeCell ref="F498:F505"/>
    <mergeCell ref="G498:G499"/>
    <mergeCell ref="H498:H499"/>
    <mergeCell ref="G512:G513"/>
    <mergeCell ref="H512:H513"/>
    <mergeCell ref="G514:G515"/>
    <mergeCell ref="H514:H515"/>
    <mergeCell ref="C516:C519"/>
    <mergeCell ref="D516:D519"/>
    <mergeCell ref="E516:E519"/>
    <mergeCell ref="F516:F519"/>
    <mergeCell ref="G516:G517"/>
    <mergeCell ref="H516:H517"/>
    <mergeCell ref="AC506:AC509"/>
    <mergeCell ref="G508:G509"/>
    <mergeCell ref="H508:H509"/>
    <mergeCell ref="C510:C515"/>
    <mergeCell ref="D510:D515"/>
    <mergeCell ref="E510:E515"/>
    <mergeCell ref="F510:F515"/>
    <mergeCell ref="G510:G511"/>
    <mergeCell ref="H510:H511"/>
    <mergeCell ref="AC510:AC515"/>
    <mergeCell ref="H488:H489"/>
    <mergeCell ref="AA488:AA541"/>
    <mergeCell ref="AC488:AC491"/>
    <mergeCell ref="G490:G491"/>
    <mergeCell ref="H490:H491"/>
    <mergeCell ref="D492:D497"/>
    <mergeCell ref="E492:E497"/>
    <mergeCell ref="F492:F497"/>
    <mergeCell ref="G492:G493"/>
    <mergeCell ref="H492:H493"/>
    <mergeCell ref="AA484:AA487"/>
    <mergeCell ref="AC484:AC487"/>
    <mergeCell ref="G486:G487"/>
    <mergeCell ref="H486:H487"/>
    <mergeCell ref="B488:B633"/>
    <mergeCell ref="C488:C505"/>
    <mergeCell ref="D488:D491"/>
    <mergeCell ref="E488:E491"/>
    <mergeCell ref="F488:F491"/>
    <mergeCell ref="G488:G489"/>
    <mergeCell ref="C484:C487"/>
    <mergeCell ref="D484:D487"/>
    <mergeCell ref="E484:E487"/>
    <mergeCell ref="F484:F487"/>
    <mergeCell ref="G484:G485"/>
    <mergeCell ref="H484:H485"/>
    <mergeCell ref="B450:B487"/>
    <mergeCell ref="AC498:AC505"/>
    <mergeCell ref="G500:G501"/>
    <mergeCell ref="H500:H501"/>
    <mergeCell ref="G502:G503"/>
    <mergeCell ref="H502:H503"/>
    <mergeCell ref="AA476:AA483"/>
    <mergeCell ref="AC476:AC483"/>
    <mergeCell ref="G478:G479"/>
    <mergeCell ref="H478:H479"/>
    <mergeCell ref="G480:G481"/>
    <mergeCell ref="H480:H481"/>
    <mergeCell ref="G482:G483"/>
    <mergeCell ref="H482:H483"/>
    <mergeCell ref="C476:C483"/>
    <mergeCell ref="D476:D483"/>
    <mergeCell ref="E476:E483"/>
    <mergeCell ref="F476:F483"/>
    <mergeCell ref="G476:G477"/>
    <mergeCell ref="H476:H477"/>
    <mergeCell ref="AC466:AC475"/>
    <mergeCell ref="G468:G469"/>
    <mergeCell ref="H468:H469"/>
    <mergeCell ref="G470:G471"/>
    <mergeCell ref="H470:H471"/>
    <mergeCell ref="G472:G473"/>
    <mergeCell ref="H472:H473"/>
    <mergeCell ref="G474:G475"/>
    <mergeCell ref="H474:H475"/>
    <mergeCell ref="AA458:AA475"/>
    <mergeCell ref="AC458:AC465"/>
    <mergeCell ref="G460:G461"/>
    <mergeCell ref="H460:H461"/>
    <mergeCell ref="G462:G463"/>
    <mergeCell ref="H462:H463"/>
    <mergeCell ref="G464:G465"/>
    <mergeCell ref="H464:H465"/>
    <mergeCell ref="G466:G467"/>
    <mergeCell ref="H466:H467"/>
    <mergeCell ref="H456:H457"/>
    <mergeCell ref="C458:C465"/>
    <mergeCell ref="D458:D465"/>
    <mergeCell ref="E458:E465"/>
    <mergeCell ref="F458:F465"/>
    <mergeCell ref="G458:G459"/>
    <mergeCell ref="H458:H459"/>
    <mergeCell ref="H450:H451"/>
    <mergeCell ref="AA450:AA457"/>
    <mergeCell ref="AC450:AC451"/>
    <mergeCell ref="F452:F457"/>
    <mergeCell ref="G452:G453"/>
    <mergeCell ref="H452:H453"/>
    <mergeCell ref="AC452:AC457"/>
    <mergeCell ref="G454:G455"/>
    <mergeCell ref="H454:H455"/>
    <mergeCell ref="G456:G457"/>
    <mergeCell ref="C450:C457"/>
    <mergeCell ref="D450:D457"/>
    <mergeCell ref="E450:E457"/>
    <mergeCell ref="F450:F451"/>
    <mergeCell ref="G450:G451"/>
    <mergeCell ref="C466:C475"/>
    <mergeCell ref="D466:D475"/>
    <mergeCell ref="E466:E475"/>
    <mergeCell ref="F466:F475"/>
    <mergeCell ref="AA444:AA449"/>
    <mergeCell ref="AC444:AC449"/>
    <mergeCell ref="G446:G447"/>
    <mergeCell ref="H446:H447"/>
    <mergeCell ref="G448:G449"/>
    <mergeCell ref="H448:H449"/>
    <mergeCell ref="C444:C449"/>
    <mergeCell ref="D444:D449"/>
    <mergeCell ref="E444:E449"/>
    <mergeCell ref="F444:F449"/>
    <mergeCell ref="G444:G445"/>
    <mergeCell ref="H444:H445"/>
    <mergeCell ref="H436:H437"/>
    <mergeCell ref="AC436:AC443"/>
    <mergeCell ref="G438:G439"/>
    <mergeCell ref="H438:H439"/>
    <mergeCell ref="G440:G441"/>
    <mergeCell ref="H440:H441"/>
    <mergeCell ref="G442:G443"/>
    <mergeCell ref="H442:H443"/>
    <mergeCell ref="H424:H425"/>
    <mergeCell ref="C426:C443"/>
    <mergeCell ref="D426:D429"/>
    <mergeCell ref="E426:E429"/>
    <mergeCell ref="F426:F429"/>
    <mergeCell ref="G426:G427"/>
    <mergeCell ref="H426:H427"/>
    <mergeCell ref="H432:H433"/>
    <mergeCell ref="G434:G435"/>
    <mergeCell ref="H434:H435"/>
    <mergeCell ref="AA416:AA443"/>
    <mergeCell ref="AC416:AC419"/>
    <mergeCell ref="G418:G419"/>
    <mergeCell ref="H418:H419"/>
    <mergeCell ref="D420:D425"/>
    <mergeCell ref="E420:E425"/>
    <mergeCell ref="F420:F425"/>
    <mergeCell ref="G420:G421"/>
    <mergeCell ref="H420:H421"/>
    <mergeCell ref="AC420:AC425"/>
    <mergeCell ref="D416:D419"/>
    <mergeCell ref="E416:E419"/>
    <mergeCell ref="F416:F419"/>
    <mergeCell ref="G416:G417"/>
    <mergeCell ref="H416:H417"/>
    <mergeCell ref="G422:G423"/>
    <mergeCell ref="H422:H423"/>
    <mergeCell ref="G424:G425"/>
    <mergeCell ref="H406:H407"/>
    <mergeCell ref="AA406:AA415"/>
    <mergeCell ref="AC406:AC415"/>
    <mergeCell ref="G408:G409"/>
    <mergeCell ref="H408:H409"/>
    <mergeCell ref="G410:G411"/>
    <mergeCell ref="H410:H411"/>
    <mergeCell ref="G412:G413"/>
    <mergeCell ref="H412:H413"/>
    <mergeCell ref="G414:G415"/>
    <mergeCell ref="B406:B449"/>
    <mergeCell ref="C406:C415"/>
    <mergeCell ref="D406:D415"/>
    <mergeCell ref="E406:E415"/>
    <mergeCell ref="F406:F415"/>
    <mergeCell ref="G406:G407"/>
    <mergeCell ref="D436:D443"/>
    <mergeCell ref="E436:E443"/>
    <mergeCell ref="F436:F443"/>
    <mergeCell ref="G436:G437"/>
    <mergeCell ref="H414:H415"/>
    <mergeCell ref="C416:C425"/>
    <mergeCell ref="AC426:AC429"/>
    <mergeCell ref="G428:G429"/>
    <mergeCell ref="H428:H429"/>
    <mergeCell ref="D430:D435"/>
    <mergeCell ref="E430:E435"/>
    <mergeCell ref="F430:F435"/>
    <mergeCell ref="G430:G431"/>
    <mergeCell ref="H430:H431"/>
    <mergeCell ref="AC430:AC435"/>
    <mergeCell ref="G432:G433"/>
    <mergeCell ref="AA400:AA405"/>
    <mergeCell ref="AC400:AC405"/>
    <mergeCell ref="G402:G403"/>
    <mergeCell ref="H402:H403"/>
    <mergeCell ref="G404:G405"/>
    <mergeCell ref="H404:H405"/>
    <mergeCell ref="C400:C405"/>
    <mergeCell ref="D400:D405"/>
    <mergeCell ref="E400:E405"/>
    <mergeCell ref="F400:F405"/>
    <mergeCell ref="G400:G401"/>
    <mergeCell ref="H400:H401"/>
    <mergeCell ref="B266:B405"/>
    <mergeCell ref="C266:C271"/>
    <mergeCell ref="D266:D271"/>
    <mergeCell ref="E266:E271"/>
    <mergeCell ref="F266:F271"/>
    <mergeCell ref="C272:C281"/>
    <mergeCell ref="D272:D281"/>
    <mergeCell ref="E272:E281"/>
    <mergeCell ref="G380:G381"/>
    <mergeCell ref="H380:H381"/>
    <mergeCell ref="H370:H371"/>
    <mergeCell ref="AA370:AA375"/>
    <mergeCell ref="G372:G373"/>
    <mergeCell ref="H372:H373"/>
    <mergeCell ref="G374:G375"/>
    <mergeCell ref="H374:H375"/>
    <mergeCell ref="AA394:AA399"/>
    <mergeCell ref="AC394:AC399"/>
    <mergeCell ref="G396:G397"/>
    <mergeCell ref="H396:H397"/>
    <mergeCell ref="G398:G399"/>
    <mergeCell ref="H398:H399"/>
    <mergeCell ref="C394:C399"/>
    <mergeCell ref="D394:D399"/>
    <mergeCell ref="E394:E399"/>
    <mergeCell ref="F394:F399"/>
    <mergeCell ref="G394:G395"/>
    <mergeCell ref="H394:H395"/>
    <mergeCell ref="G388:G389"/>
    <mergeCell ref="H388:H389"/>
    <mergeCell ref="AA388:AA393"/>
    <mergeCell ref="G390:G391"/>
    <mergeCell ref="H390:H391"/>
    <mergeCell ref="G392:G393"/>
    <mergeCell ref="H392:H393"/>
    <mergeCell ref="AA358:AA363"/>
    <mergeCell ref="AC358:AC393"/>
    <mergeCell ref="G360:G361"/>
    <mergeCell ref="H360:H361"/>
    <mergeCell ref="G362:G363"/>
    <mergeCell ref="H362:H363"/>
    <mergeCell ref="G364:G365"/>
    <mergeCell ref="H364:H365"/>
    <mergeCell ref="AA364:AA369"/>
    <mergeCell ref="G366:G367"/>
    <mergeCell ref="C358:C393"/>
    <mergeCell ref="D358:D393"/>
    <mergeCell ref="E358:E393"/>
    <mergeCell ref="F358:F393"/>
    <mergeCell ref="G358:G359"/>
    <mergeCell ref="H358:H359"/>
    <mergeCell ref="H366:H367"/>
    <mergeCell ref="G368:G369"/>
    <mergeCell ref="H368:H369"/>
    <mergeCell ref="G370:G371"/>
    <mergeCell ref="G382:G383"/>
    <mergeCell ref="H382:H383"/>
    <mergeCell ref="AA382:AA387"/>
    <mergeCell ref="G384:G385"/>
    <mergeCell ref="H384:H385"/>
    <mergeCell ref="G386:G387"/>
    <mergeCell ref="H386:H387"/>
    <mergeCell ref="G376:G377"/>
    <mergeCell ref="H376:H377"/>
    <mergeCell ref="AA376:AA381"/>
    <mergeCell ref="G378:G379"/>
    <mergeCell ref="H378:H379"/>
    <mergeCell ref="H350:H351"/>
    <mergeCell ref="AA350:AA357"/>
    <mergeCell ref="AC350:AC357"/>
    <mergeCell ref="G352:G353"/>
    <mergeCell ref="H352:H353"/>
    <mergeCell ref="G354:G355"/>
    <mergeCell ref="H354:H355"/>
    <mergeCell ref="G356:G357"/>
    <mergeCell ref="H356:H357"/>
    <mergeCell ref="AC344:AC349"/>
    <mergeCell ref="G346:G347"/>
    <mergeCell ref="H346:H347"/>
    <mergeCell ref="G348:G349"/>
    <mergeCell ref="H348:H349"/>
    <mergeCell ref="C350:C357"/>
    <mergeCell ref="D350:D357"/>
    <mergeCell ref="E350:E357"/>
    <mergeCell ref="F350:F357"/>
    <mergeCell ref="G350:G351"/>
    <mergeCell ref="D344:D349"/>
    <mergeCell ref="E344:E349"/>
    <mergeCell ref="F344:F349"/>
    <mergeCell ref="G344:G345"/>
    <mergeCell ref="H344:H345"/>
    <mergeCell ref="AA344:AA349"/>
    <mergeCell ref="H338:H339"/>
    <mergeCell ref="AA338:AA343"/>
    <mergeCell ref="AC338:AC343"/>
    <mergeCell ref="G340:G341"/>
    <mergeCell ref="H340:H341"/>
    <mergeCell ref="G342:G343"/>
    <mergeCell ref="H342:H343"/>
    <mergeCell ref="AC332:AC337"/>
    <mergeCell ref="G334:G335"/>
    <mergeCell ref="H334:H335"/>
    <mergeCell ref="G336:G337"/>
    <mergeCell ref="H336:H337"/>
    <mergeCell ref="C338:C349"/>
    <mergeCell ref="D338:D343"/>
    <mergeCell ref="E338:E343"/>
    <mergeCell ref="F338:F343"/>
    <mergeCell ref="G338:G339"/>
    <mergeCell ref="D332:D337"/>
    <mergeCell ref="E332:E337"/>
    <mergeCell ref="F332:F337"/>
    <mergeCell ref="G332:G333"/>
    <mergeCell ref="H332:H333"/>
    <mergeCell ref="AA332:AA337"/>
    <mergeCell ref="AA320:AA331"/>
    <mergeCell ref="AC320:AC325"/>
    <mergeCell ref="G322:G323"/>
    <mergeCell ref="H322:H323"/>
    <mergeCell ref="G324:G325"/>
    <mergeCell ref="H324:H325"/>
    <mergeCell ref="G326:G327"/>
    <mergeCell ref="H326:H327"/>
    <mergeCell ref="AC326:AC331"/>
    <mergeCell ref="G328:G329"/>
    <mergeCell ref="C320:C337"/>
    <mergeCell ref="D320:D325"/>
    <mergeCell ref="E320:E331"/>
    <mergeCell ref="F320:F331"/>
    <mergeCell ref="G320:G321"/>
    <mergeCell ref="H320:H321"/>
    <mergeCell ref="D326:D331"/>
    <mergeCell ref="H328:H329"/>
    <mergeCell ref="G330:G331"/>
    <mergeCell ref="H330:H331"/>
    <mergeCell ref="F318:F319"/>
    <mergeCell ref="G318:G319"/>
    <mergeCell ref="H318:H319"/>
    <mergeCell ref="AC318:AC319"/>
    <mergeCell ref="D314:D319"/>
    <mergeCell ref="E314:E317"/>
    <mergeCell ref="F314:F317"/>
    <mergeCell ref="G314:G315"/>
    <mergeCell ref="H314:H315"/>
    <mergeCell ref="AA314:AA319"/>
    <mergeCell ref="AC306:AC313"/>
    <mergeCell ref="G308:G309"/>
    <mergeCell ref="H308:H309"/>
    <mergeCell ref="G310:G311"/>
    <mergeCell ref="H310:H311"/>
    <mergeCell ref="G312:G313"/>
    <mergeCell ref="H312:H313"/>
    <mergeCell ref="D306:D313"/>
    <mergeCell ref="E306:E313"/>
    <mergeCell ref="F306:F313"/>
    <mergeCell ref="G306:G307"/>
    <mergeCell ref="H306:H307"/>
    <mergeCell ref="AA306:AA313"/>
    <mergeCell ref="H300:H301"/>
    <mergeCell ref="AA300:AA305"/>
    <mergeCell ref="AC300:AC305"/>
    <mergeCell ref="G302:G303"/>
    <mergeCell ref="H302:H303"/>
    <mergeCell ref="G304:G305"/>
    <mergeCell ref="H304:H305"/>
    <mergeCell ref="AC294:AC299"/>
    <mergeCell ref="G296:G297"/>
    <mergeCell ref="H296:H297"/>
    <mergeCell ref="G298:G299"/>
    <mergeCell ref="H298:H299"/>
    <mergeCell ref="C300:C319"/>
    <mergeCell ref="D300:D305"/>
    <mergeCell ref="E300:E305"/>
    <mergeCell ref="F300:F305"/>
    <mergeCell ref="G300:G301"/>
    <mergeCell ref="D294:D299"/>
    <mergeCell ref="E294:E299"/>
    <mergeCell ref="F294:F299"/>
    <mergeCell ref="G294:G295"/>
    <mergeCell ref="H294:H295"/>
    <mergeCell ref="AA294:AA299"/>
    <mergeCell ref="C282:C299"/>
    <mergeCell ref="D282:D287"/>
    <mergeCell ref="E282:E287"/>
    <mergeCell ref="D288:D293"/>
    <mergeCell ref="E288:E293"/>
    <mergeCell ref="AC314:AC317"/>
    <mergeCell ref="G316:G317"/>
    <mergeCell ref="H316:H317"/>
    <mergeCell ref="E318:E319"/>
    <mergeCell ref="F288:F293"/>
    <mergeCell ref="G288:G289"/>
    <mergeCell ref="H288:H289"/>
    <mergeCell ref="AA288:AA293"/>
    <mergeCell ref="AC288:AC293"/>
    <mergeCell ref="G290:G291"/>
    <mergeCell ref="H290:H291"/>
    <mergeCell ref="G292:G293"/>
    <mergeCell ref="H292:H293"/>
    <mergeCell ref="AA282:AA287"/>
    <mergeCell ref="AC282:AC287"/>
    <mergeCell ref="G284:G285"/>
    <mergeCell ref="H284:H285"/>
    <mergeCell ref="G286:G287"/>
    <mergeCell ref="H286:H287"/>
    <mergeCell ref="G280:G281"/>
    <mergeCell ref="H280:H281"/>
    <mergeCell ref="F282:F287"/>
    <mergeCell ref="G282:G283"/>
    <mergeCell ref="H282:H283"/>
    <mergeCell ref="F272:F281"/>
    <mergeCell ref="G272:G273"/>
    <mergeCell ref="H272:H273"/>
    <mergeCell ref="AA272:AA281"/>
    <mergeCell ref="AC272:AC281"/>
    <mergeCell ref="G274:G275"/>
    <mergeCell ref="H274:H275"/>
    <mergeCell ref="G276:G277"/>
    <mergeCell ref="H276:H277"/>
    <mergeCell ref="G278:G279"/>
    <mergeCell ref="H278:H279"/>
    <mergeCell ref="H266:H267"/>
    <mergeCell ref="AA266:AA271"/>
    <mergeCell ref="AC266:AC271"/>
    <mergeCell ref="G268:G269"/>
    <mergeCell ref="H268:H269"/>
    <mergeCell ref="G270:G271"/>
    <mergeCell ref="H270:H271"/>
    <mergeCell ref="G266:G267"/>
    <mergeCell ref="AA260:AA265"/>
    <mergeCell ref="AC260:AC265"/>
    <mergeCell ref="G262:G263"/>
    <mergeCell ref="H262:H263"/>
    <mergeCell ref="G264:G265"/>
    <mergeCell ref="H264:H265"/>
    <mergeCell ref="C260:C265"/>
    <mergeCell ref="D260:D265"/>
    <mergeCell ref="E260:E265"/>
    <mergeCell ref="F260:F265"/>
    <mergeCell ref="G260:G261"/>
    <mergeCell ref="H260:H261"/>
    <mergeCell ref="C252:C259"/>
    <mergeCell ref="D252:D259"/>
    <mergeCell ref="E252:E259"/>
    <mergeCell ref="F252:F259"/>
    <mergeCell ref="G252:G253"/>
    <mergeCell ref="H252:H253"/>
    <mergeCell ref="AA242:AA259"/>
    <mergeCell ref="AC242:AC251"/>
    <mergeCell ref="G244:G245"/>
    <mergeCell ref="H244:H245"/>
    <mergeCell ref="G246:G247"/>
    <mergeCell ref="H246:H247"/>
    <mergeCell ref="G248:G249"/>
    <mergeCell ref="H248:H249"/>
    <mergeCell ref="G250:G251"/>
    <mergeCell ref="H250:H251"/>
    <mergeCell ref="C242:C251"/>
    <mergeCell ref="D242:D251"/>
    <mergeCell ref="E242:E251"/>
    <mergeCell ref="F242:F251"/>
    <mergeCell ref="G242:G243"/>
    <mergeCell ref="H242:H243"/>
    <mergeCell ref="AA226:AA241"/>
    <mergeCell ref="AC226:AC233"/>
    <mergeCell ref="G228:G229"/>
    <mergeCell ref="H228:H229"/>
    <mergeCell ref="G230:G231"/>
    <mergeCell ref="H230:H231"/>
    <mergeCell ref="G232:G233"/>
    <mergeCell ref="H232:H233"/>
    <mergeCell ref="G234:G235"/>
    <mergeCell ref="H234:H235"/>
    <mergeCell ref="AC252:AC259"/>
    <mergeCell ref="G254:G255"/>
    <mergeCell ref="H254:H255"/>
    <mergeCell ref="G256:G257"/>
    <mergeCell ref="H256:H257"/>
    <mergeCell ref="G258:G259"/>
    <mergeCell ref="H258:H259"/>
    <mergeCell ref="C226:C241"/>
    <mergeCell ref="D226:D233"/>
    <mergeCell ref="E226:E233"/>
    <mergeCell ref="F226:F233"/>
    <mergeCell ref="G226:G227"/>
    <mergeCell ref="H226:H227"/>
    <mergeCell ref="D234:D241"/>
    <mergeCell ref="E234:E241"/>
    <mergeCell ref="F234:F241"/>
    <mergeCell ref="AA216:AA225"/>
    <mergeCell ref="AC216:AC225"/>
    <mergeCell ref="G218:G219"/>
    <mergeCell ref="H218:H219"/>
    <mergeCell ref="G220:G221"/>
    <mergeCell ref="H220:H221"/>
    <mergeCell ref="G222:G223"/>
    <mergeCell ref="H222:H223"/>
    <mergeCell ref="G224:G225"/>
    <mergeCell ref="H224:H225"/>
    <mergeCell ref="C216:C225"/>
    <mergeCell ref="D216:D225"/>
    <mergeCell ref="E216:E225"/>
    <mergeCell ref="F216:F225"/>
    <mergeCell ref="G216:G217"/>
    <mergeCell ref="H216:H217"/>
    <mergeCell ref="AC234:AC241"/>
    <mergeCell ref="G236:G237"/>
    <mergeCell ref="H236:H237"/>
    <mergeCell ref="G238:G239"/>
    <mergeCell ref="H238:H239"/>
    <mergeCell ref="G240:G241"/>
    <mergeCell ref="H240:H241"/>
    <mergeCell ref="H186:H187"/>
    <mergeCell ref="G188:G189"/>
    <mergeCell ref="H188:H189"/>
    <mergeCell ref="G190:G191"/>
    <mergeCell ref="H190:H191"/>
    <mergeCell ref="AA206:AA215"/>
    <mergeCell ref="AC206:AC215"/>
    <mergeCell ref="G208:G209"/>
    <mergeCell ref="H208:H209"/>
    <mergeCell ref="G210:G211"/>
    <mergeCell ref="H210:H211"/>
    <mergeCell ref="G212:G213"/>
    <mergeCell ref="H212:H213"/>
    <mergeCell ref="G214:G215"/>
    <mergeCell ref="H214:H215"/>
    <mergeCell ref="C206:C215"/>
    <mergeCell ref="D206:D215"/>
    <mergeCell ref="E206:E215"/>
    <mergeCell ref="F206:F215"/>
    <mergeCell ref="G206:G207"/>
    <mergeCell ref="H206:H207"/>
    <mergeCell ref="AA196:AA205"/>
    <mergeCell ref="AC196:AC205"/>
    <mergeCell ref="G198:G199"/>
    <mergeCell ref="H198:H199"/>
    <mergeCell ref="G200:G201"/>
    <mergeCell ref="H200:H201"/>
    <mergeCell ref="G202:G203"/>
    <mergeCell ref="H202:H203"/>
    <mergeCell ref="G204:G205"/>
    <mergeCell ref="H204:H205"/>
    <mergeCell ref="H178:H179"/>
    <mergeCell ref="AA178:AA183"/>
    <mergeCell ref="AC178:AC183"/>
    <mergeCell ref="G180:G181"/>
    <mergeCell ref="H180:H181"/>
    <mergeCell ref="G182:G183"/>
    <mergeCell ref="H182:H183"/>
    <mergeCell ref="B178:B265"/>
    <mergeCell ref="C178:C183"/>
    <mergeCell ref="D178:D183"/>
    <mergeCell ref="E178:E183"/>
    <mergeCell ref="F178:F183"/>
    <mergeCell ref="G178:G179"/>
    <mergeCell ref="C184:C195"/>
    <mergeCell ref="D184:D195"/>
    <mergeCell ref="E184:E195"/>
    <mergeCell ref="F184:F195"/>
    <mergeCell ref="G192:G193"/>
    <mergeCell ref="H192:H193"/>
    <mergeCell ref="G194:G195"/>
    <mergeCell ref="H194:H195"/>
    <mergeCell ref="C196:C205"/>
    <mergeCell ref="D196:D205"/>
    <mergeCell ref="E196:E205"/>
    <mergeCell ref="F196:F205"/>
    <mergeCell ref="G196:G197"/>
    <mergeCell ref="H196:H197"/>
    <mergeCell ref="G184:G185"/>
    <mergeCell ref="H184:H185"/>
    <mergeCell ref="AA184:AA195"/>
    <mergeCell ref="AC184:AC195"/>
    <mergeCell ref="G186:G187"/>
    <mergeCell ref="C168:C177"/>
    <mergeCell ref="D168:D177"/>
    <mergeCell ref="E168:E177"/>
    <mergeCell ref="F168:F177"/>
    <mergeCell ref="G168:G169"/>
    <mergeCell ref="H168:H169"/>
    <mergeCell ref="AA160:AA167"/>
    <mergeCell ref="AC160:AC167"/>
    <mergeCell ref="G162:G163"/>
    <mergeCell ref="H162:H163"/>
    <mergeCell ref="G164:G165"/>
    <mergeCell ref="H164:H165"/>
    <mergeCell ref="G166:G167"/>
    <mergeCell ref="H166:H167"/>
    <mergeCell ref="C160:C167"/>
    <mergeCell ref="D160:D167"/>
    <mergeCell ref="E160:E167"/>
    <mergeCell ref="F160:F167"/>
    <mergeCell ref="G160:G161"/>
    <mergeCell ref="H160:H161"/>
    <mergeCell ref="D152:D159"/>
    <mergeCell ref="E152:E159"/>
    <mergeCell ref="F152:F159"/>
    <mergeCell ref="G152:G153"/>
    <mergeCell ref="H152:H153"/>
    <mergeCell ref="D142:D151"/>
    <mergeCell ref="E142:E151"/>
    <mergeCell ref="F142:F151"/>
    <mergeCell ref="G142:G143"/>
    <mergeCell ref="H142:H143"/>
    <mergeCell ref="AC142:AC151"/>
    <mergeCell ref="G144:G145"/>
    <mergeCell ref="H144:H145"/>
    <mergeCell ref="G146:G147"/>
    <mergeCell ref="H146:H147"/>
    <mergeCell ref="AA168:AA177"/>
    <mergeCell ref="AC168:AC177"/>
    <mergeCell ref="G170:G171"/>
    <mergeCell ref="H170:H171"/>
    <mergeCell ref="G172:G173"/>
    <mergeCell ref="H172:H173"/>
    <mergeCell ref="G174:G175"/>
    <mergeCell ref="H174:H175"/>
    <mergeCell ref="G176:G177"/>
    <mergeCell ref="H176:H177"/>
    <mergeCell ref="G128:G129"/>
    <mergeCell ref="H128:H129"/>
    <mergeCell ref="G130:G131"/>
    <mergeCell ref="H130:H131"/>
    <mergeCell ref="G132:G133"/>
    <mergeCell ref="H132:H133"/>
    <mergeCell ref="AC152:AC159"/>
    <mergeCell ref="G154:G155"/>
    <mergeCell ref="H154:H155"/>
    <mergeCell ref="G156:G157"/>
    <mergeCell ref="H156:H157"/>
    <mergeCell ref="G158:G159"/>
    <mergeCell ref="H158:H159"/>
    <mergeCell ref="G148:G149"/>
    <mergeCell ref="H148:H149"/>
    <mergeCell ref="G150:G151"/>
    <mergeCell ref="H150:H151"/>
    <mergeCell ref="B126:B177"/>
    <mergeCell ref="C126:C133"/>
    <mergeCell ref="D126:D133"/>
    <mergeCell ref="E126:E133"/>
    <mergeCell ref="F126:F133"/>
    <mergeCell ref="G126:G127"/>
    <mergeCell ref="C134:C159"/>
    <mergeCell ref="D134:D141"/>
    <mergeCell ref="E134:E141"/>
    <mergeCell ref="F134:F141"/>
    <mergeCell ref="H118:H119"/>
    <mergeCell ref="AA118:AA125"/>
    <mergeCell ref="AC118:AC125"/>
    <mergeCell ref="G120:G121"/>
    <mergeCell ref="H120:H121"/>
    <mergeCell ref="G122:G123"/>
    <mergeCell ref="H122:H123"/>
    <mergeCell ref="G124:G125"/>
    <mergeCell ref="H124:H125"/>
    <mergeCell ref="G134:G135"/>
    <mergeCell ref="H134:H135"/>
    <mergeCell ref="AA134:AA159"/>
    <mergeCell ref="AC134:AC141"/>
    <mergeCell ref="G136:G137"/>
    <mergeCell ref="H136:H137"/>
    <mergeCell ref="G138:G139"/>
    <mergeCell ref="H138:H139"/>
    <mergeCell ref="G140:G141"/>
    <mergeCell ref="H140:H141"/>
    <mergeCell ref="H126:H127"/>
    <mergeCell ref="AA126:AA133"/>
    <mergeCell ref="AC126:AC133"/>
    <mergeCell ref="C104:C109"/>
    <mergeCell ref="D104:D109"/>
    <mergeCell ref="E104:E109"/>
    <mergeCell ref="F104:F109"/>
    <mergeCell ref="G104:G105"/>
    <mergeCell ref="H104:H105"/>
    <mergeCell ref="AC96:AC103"/>
    <mergeCell ref="G98:G99"/>
    <mergeCell ref="H98:H99"/>
    <mergeCell ref="G100:G101"/>
    <mergeCell ref="H100:H101"/>
    <mergeCell ref="G102:G103"/>
    <mergeCell ref="H102:H103"/>
    <mergeCell ref="AA110:AA117"/>
    <mergeCell ref="AC110:AC117"/>
    <mergeCell ref="G112:G113"/>
    <mergeCell ref="H112:H113"/>
    <mergeCell ref="G114:G115"/>
    <mergeCell ref="H114:H115"/>
    <mergeCell ref="G116:G117"/>
    <mergeCell ref="H116:H117"/>
    <mergeCell ref="C110:C125"/>
    <mergeCell ref="D110:D117"/>
    <mergeCell ref="E110:E117"/>
    <mergeCell ref="F110:F117"/>
    <mergeCell ref="G110:G111"/>
    <mergeCell ref="H110:H111"/>
    <mergeCell ref="D118:D125"/>
    <mergeCell ref="E118:E125"/>
    <mergeCell ref="F118:F125"/>
    <mergeCell ref="G118:G119"/>
    <mergeCell ref="D96:D103"/>
    <mergeCell ref="D90:D95"/>
    <mergeCell ref="E90:E95"/>
    <mergeCell ref="F90:F95"/>
    <mergeCell ref="G90:G91"/>
    <mergeCell ref="H90:H91"/>
    <mergeCell ref="AC90:AC95"/>
    <mergeCell ref="G92:G93"/>
    <mergeCell ref="AA104:AA109"/>
    <mergeCell ref="AC104:AC109"/>
    <mergeCell ref="G106:G107"/>
    <mergeCell ref="H106:H107"/>
    <mergeCell ref="G108:G109"/>
    <mergeCell ref="H108:H109"/>
    <mergeCell ref="D86:D89"/>
    <mergeCell ref="E86:E89"/>
    <mergeCell ref="F86:F89"/>
    <mergeCell ref="G86:G87"/>
    <mergeCell ref="H86:H87"/>
    <mergeCell ref="G80:G81"/>
    <mergeCell ref="H80:H81"/>
    <mergeCell ref="AC80:AC85"/>
    <mergeCell ref="G82:G83"/>
    <mergeCell ref="H92:H93"/>
    <mergeCell ref="G94:G95"/>
    <mergeCell ref="H94:H95"/>
    <mergeCell ref="G76:G77"/>
    <mergeCell ref="H76:H77"/>
    <mergeCell ref="G68:G69"/>
    <mergeCell ref="H68:H69"/>
    <mergeCell ref="G70:G71"/>
    <mergeCell ref="H70:H71"/>
    <mergeCell ref="G72:G73"/>
    <mergeCell ref="H72:H73"/>
    <mergeCell ref="E96:E103"/>
    <mergeCell ref="F96:F103"/>
    <mergeCell ref="G96:G97"/>
    <mergeCell ref="H96:H97"/>
    <mergeCell ref="AC86:AC89"/>
    <mergeCell ref="G88:G89"/>
    <mergeCell ref="H88:H89"/>
    <mergeCell ref="H60:H61"/>
    <mergeCell ref="G62:G63"/>
    <mergeCell ref="H62:H63"/>
    <mergeCell ref="G64:G65"/>
    <mergeCell ref="H64:H65"/>
    <mergeCell ref="G66:G67"/>
    <mergeCell ref="H66:H67"/>
    <mergeCell ref="H82:H83"/>
    <mergeCell ref="G84:G85"/>
    <mergeCell ref="H84:H85"/>
    <mergeCell ref="AC56:AC57"/>
    <mergeCell ref="C58:C103"/>
    <mergeCell ref="D58:D75"/>
    <mergeCell ref="E58:E75"/>
    <mergeCell ref="F58:F75"/>
    <mergeCell ref="G58:G59"/>
    <mergeCell ref="H58:H59"/>
    <mergeCell ref="AA58:AA103"/>
    <mergeCell ref="AC58:AC75"/>
    <mergeCell ref="G60:G61"/>
    <mergeCell ref="D56:D57"/>
    <mergeCell ref="E56:E57"/>
    <mergeCell ref="F56:F57"/>
    <mergeCell ref="G56:G57"/>
    <mergeCell ref="H56:H57"/>
    <mergeCell ref="AA56:AA57"/>
    <mergeCell ref="AC76:AC79"/>
    <mergeCell ref="G78:G79"/>
    <mergeCell ref="H78:H79"/>
    <mergeCell ref="D80:D85"/>
    <mergeCell ref="E80:E85"/>
    <mergeCell ref="F80:F85"/>
    <mergeCell ref="AA46:AA55"/>
    <mergeCell ref="AC46:AC55"/>
    <mergeCell ref="G48:G49"/>
    <mergeCell ref="H48:H49"/>
    <mergeCell ref="G50:G51"/>
    <mergeCell ref="H50:H51"/>
    <mergeCell ref="G52:G53"/>
    <mergeCell ref="H52:H53"/>
    <mergeCell ref="G54:G55"/>
    <mergeCell ref="H54:H55"/>
    <mergeCell ref="C36:C57"/>
    <mergeCell ref="G74:G75"/>
    <mergeCell ref="H74:H75"/>
    <mergeCell ref="D76:D79"/>
    <mergeCell ref="E76:E79"/>
    <mergeCell ref="F76:F79"/>
    <mergeCell ref="H44:H45"/>
    <mergeCell ref="D46:D55"/>
    <mergeCell ref="E46:E55"/>
    <mergeCell ref="F46:F55"/>
    <mergeCell ref="G46:G47"/>
    <mergeCell ref="H46:H47"/>
    <mergeCell ref="H36:H37"/>
    <mergeCell ref="AA36:AA45"/>
    <mergeCell ref="AC36:AC45"/>
    <mergeCell ref="G38:G39"/>
    <mergeCell ref="H38:H39"/>
    <mergeCell ref="G40:G41"/>
    <mergeCell ref="H40:H41"/>
    <mergeCell ref="G42:G43"/>
    <mergeCell ref="H42:H43"/>
    <mergeCell ref="G44:G45"/>
    <mergeCell ref="AC30:AC35"/>
    <mergeCell ref="G32:G33"/>
    <mergeCell ref="H32:H33"/>
    <mergeCell ref="G34:G35"/>
    <mergeCell ref="H34:H35"/>
    <mergeCell ref="D36:D45"/>
    <mergeCell ref="E36:E45"/>
    <mergeCell ref="F36:F45"/>
    <mergeCell ref="G36:G37"/>
    <mergeCell ref="D30:D35"/>
    <mergeCell ref="E30:E35"/>
    <mergeCell ref="F30:F35"/>
    <mergeCell ref="G30:G31"/>
    <mergeCell ref="H30:H31"/>
    <mergeCell ref="AA30:AA35"/>
    <mergeCell ref="G24:G25"/>
    <mergeCell ref="H24:H25"/>
    <mergeCell ref="AC24:AC25"/>
    <mergeCell ref="G12:G13"/>
    <mergeCell ref="H12:H13"/>
    <mergeCell ref="AC12:AC21"/>
    <mergeCell ref="G14:G15"/>
    <mergeCell ref="H14:H15"/>
    <mergeCell ref="G16:G17"/>
    <mergeCell ref="H16:H17"/>
    <mergeCell ref="AA4:AA21"/>
    <mergeCell ref="AC4:AC11"/>
    <mergeCell ref="G6:G7"/>
    <mergeCell ref="H6:H7"/>
    <mergeCell ref="G8:G9"/>
    <mergeCell ref="H8:H9"/>
    <mergeCell ref="G10:G11"/>
    <mergeCell ref="H10:H11"/>
    <mergeCell ref="G18:G19"/>
    <mergeCell ref="H18:H19"/>
    <mergeCell ref="A1:AC1"/>
    <mergeCell ref="H3:I3"/>
    <mergeCell ref="A4:A633"/>
    <mergeCell ref="B4:B125"/>
    <mergeCell ref="C4:C35"/>
    <mergeCell ref="D4:D11"/>
    <mergeCell ref="E4:E11"/>
    <mergeCell ref="F4:F11"/>
    <mergeCell ref="G4:G5"/>
    <mergeCell ref="H4:H5"/>
    <mergeCell ref="D26:D29"/>
    <mergeCell ref="E26:E29"/>
    <mergeCell ref="F26:F29"/>
    <mergeCell ref="G26:G27"/>
    <mergeCell ref="H26:H27"/>
    <mergeCell ref="AC26:AC29"/>
    <mergeCell ref="G28:G29"/>
    <mergeCell ref="H28:H29"/>
    <mergeCell ref="AA22:AA29"/>
    <mergeCell ref="AC22:AC23"/>
    <mergeCell ref="E24:E25"/>
    <mergeCell ref="F24:F25"/>
    <mergeCell ref="G20:G21"/>
    <mergeCell ref="H20:H21"/>
    <mergeCell ref="D22:D25"/>
    <mergeCell ref="E22:E23"/>
    <mergeCell ref="F22:F23"/>
    <mergeCell ref="G22:G23"/>
    <mergeCell ref="H22:H23"/>
    <mergeCell ref="D12:D21"/>
    <mergeCell ref="E12:E21"/>
    <mergeCell ref="F12:F21"/>
  </mergeCells>
  <conditionalFormatting sqref="J809:U809">
    <cfRule type="iconSet" priority="3">
      <iconSet iconSet="3Symbols">
        <cfvo type="percent" val="0"/>
        <cfvo type="num" val="0.95*$J$385" gte="0"/>
        <cfvo type="formula" val="$J$385"/>
      </iconSet>
    </cfRule>
  </conditionalFormatting>
  <conditionalFormatting sqref="J808">
    <cfRule type="iconSet" priority="2">
      <iconSet iconSet="3Symbols">
        <cfvo type="percent" val="0"/>
        <cfvo type="formula" val="0.95*$J$384"/>
        <cfvo type="formula" val="$J$384"/>
      </iconSet>
    </cfRule>
  </conditionalFormatting>
  <conditionalFormatting sqref="K808:U808">
    <cfRule type="iconSet" priority="1">
      <iconSet iconSet="3Symbols">
        <cfvo type="percent" val="0"/>
        <cfvo type="formula" val="0.95*$J$384"/>
        <cfvo type="formula" val="$J$384"/>
      </iconSet>
    </cfRule>
  </conditionalFormatting>
  <printOptions horizontalCentered="1"/>
  <pageMargins left="0.19685039370078741" right="0.19685039370078741" top="0.39370078740157483" bottom="0.19685039370078741" header="0.19685039370078741" footer="0.19685039370078741"/>
  <pageSetup scale="2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2019</Filtro>
  </documentManagement>
</p:properties>
</file>

<file path=customXml/itemProps1.xml><?xml version="1.0" encoding="utf-8"?>
<ds:datastoreItem xmlns:ds="http://schemas.openxmlformats.org/officeDocument/2006/customXml" ds:itemID="{73519B2D-1B44-46FB-A309-6A5E783A75DC}"/>
</file>

<file path=customXml/itemProps2.xml><?xml version="1.0" encoding="utf-8"?>
<ds:datastoreItem xmlns:ds="http://schemas.openxmlformats.org/officeDocument/2006/customXml" ds:itemID="{F12C7E3C-BB77-48DD-B374-D41415D82DEA}"/>
</file>

<file path=customXml/itemProps3.xml><?xml version="1.0" encoding="utf-8"?>
<ds:datastoreItem xmlns:ds="http://schemas.openxmlformats.org/officeDocument/2006/customXml" ds:itemID="{11B1D100-18F8-4089-B5DB-5E41C0D067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RESUMEN</vt:lpstr>
      <vt:lpstr>PA 2019- UAEAC</vt:lpstr>
      <vt:lpstr>PA 2019 - AJUST</vt:lpstr>
      <vt:lpstr>ACTIVIDADES</vt:lpstr>
      <vt:lpstr>COMPROMISOS</vt:lpstr>
      <vt:lpstr>ACTIVIDADES (2)</vt:lpstr>
      <vt:lpstr>ACTIVIDADES!Área_de_impresión</vt:lpstr>
      <vt:lpstr>'ACTIVIDADES (2)'!Área_de_impresión</vt:lpstr>
      <vt:lpstr>COMPROMISOS!Área_de_impresión</vt:lpstr>
      <vt:lpstr>'PA 2019- UAEAC'!Área_de_impresión</vt:lpstr>
      <vt:lpstr>ACTIVIDADES!Títulos_a_imprimir</vt:lpstr>
      <vt:lpstr>'ACTIVIDADES (2)'!Títulos_a_imprimir</vt:lpstr>
      <vt:lpstr>COMPROMISOS!Títulos_a_imprimir</vt:lpstr>
      <vt:lpstr>'PA 2019- UAEAC'!Títulos_a_imprimir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COMO VAMOS II TRIMESTRE 2019</dc:title>
  <dc:creator>Narda Veronica Velandia Cely</dc:creator>
  <cp:keywords>PLAN DE ACCION PT-VK-FN</cp:keywords>
  <cp:lastModifiedBy>Cenaida Jerez Ruiz</cp:lastModifiedBy>
  <cp:lastPrinted>2019-08-12T22:29:20Z</cp:lastPrinted>
  <dcterms:created xsi:type="dcterms:W3CDTF">2019-01-22T21:40:55Z</dcterms:created>
  <dcterms:modified xsi:type="dcterms:W3CDTF">2019-08-16T00:56:25Z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